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\\황은정\f\공유\상무님\H\Equipment\장비조사 종합\"/>
    </mc:Choice>
  </mc:AlternateContent>
  <bookViews>
    <workbookView xWindow="-120" yWindow="-120" windowWidth="29040" windowHeight="15720"/>
  </bookViews>
  <sheets>
    <sheet name="기본정보" sheetId="1" r:id="rId1"/>
    <sheet name="상세정보" sheetId="3" r:id="rId2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56" i="3" l="1"/>
  <c r="K55" i="3"/>
  <c r="K53" i="3"/>
  <c r="K54" i="3"/>
  <c r="K52" i="3"/>
  <c r="K46" i="3"/>
  <c r="K47" i="3"/>
  <c r="K48" i="3"/>
  <c r="K49" i="3"/>
  <c r="K50" i="3"/>
  <c r="K51" i="3"/>
  <c r="K45" i="3"/>
  <c r="K42" i="3"/>
  <c r="K43" i="3"/>
  <c r="K44" i="3"/>
  <c r="K41" i="3"/>
  <c r="K33" i="3"/>
  <c r="K34" i="3"/>
  <c r="K35" i="3"/>
  <c r="K36" i="3"/>
  <c r="K37" i="3"/>
  <c r="K38" i="3"/>
  <c r="K39" i="3"/>
  <c r="K40" i="3"/>
  <c r="K32" i="3"/>
  <c r="K27" i="3"/>
  <c r="K28" i="3"/>
  <c r="K29" i="3"/>
  <c r="K30" i="3"/>
  <c r="K31" i="3"/>
  <c r="K26" i="3"/>
  <c r="K25" i="3"/>
  <c r="K24" i="3"/>
  <c r="K23" i="3"/>
  <c r="K22" i="3"/>
  <c r="K21" i="3"/>
  <c r="K20" i="3"/>
  <c r="K19" i="3"/>
  <c r="K18" i="3"/>
  <c r="K17" i="3"/>
  <c r="K16" i="3"/>
  <c r="K15" i="3"/>
  <c r="K14" i="3"/>
  <c r="K13" i="3"/>
  <c r="K12" i="3"/>
  <c r="K11" i="3"/>
  <c r="K10" i="3"/>
  <c r="K9" i="3"/>
  <c r="K8" i="3"/>
  <c r="K7" i="3"/>
  <c r="K6" i="3"/>
  <c r="K5" i="3"/>
  <c r="K4" i="3"/>
  <c r="K3" i="3"/>
  <c r="K2" i="3"/>
</calcChain>
</file>

<file path=xl/sharedStrings.xml><?xml version="1.0" encoding="utf-8"?>
<sst xmlns="http://schemas.openxmlformats.org/spreadsheetml/2006/main" count="431" uniqueCount="169">
  <si>
    <t>(O3) Serinus10</t>
  </si>
  <si>
    <t>장비명</t>
    <phoneticPr fontId="3" type="noConversion"/>
  </si>
  <si>
    <t>장비제조사</t>
    <phoneticPr fontId="3" type="noConversion"/>
  </si>
  <si>
    <t>부품명</t>
    <phoneticPr fontId="3" type="noConversion"/>
  </si>
  <si>
    <t>번호</t>
    <phoneticPr fontId="3" type="noConversion"/>
  </si>
  <si>
    <t>Internal pump</t>
    <phoneticPr fontId="3" type="noConversion"/>
  </si>
  <si>
    <t>PCA Lamp driver</t>
    <phoneticPr fontId="3" type="noConversion"/>
  </si>
  <si>
    <t>Scrubber, assembly ozone</t>
    <phoneticPr fontId="3" type="noConversion"/>
  </si>
  <si>
    <t>Valve maniffold assy</t>
    <phoneticPr fontId="3" type="noConversion"/>
  </si>
  <si>
    <t>Lamp assembly UV</t>
    <phoneticPr fontId="3" type="noConversion"/>
  </si>
  <si>
    <t>Power supply</t>
    <phoneticPr fontId="3" type="noConversion"/>
  </si>
  <si>
    <t>Calibation</t>
    <phoneticPr fontId="3" type="noConversion"/>
  </si>
  <si>
    <t>DISPLAY,LCD, BLUE AND WHITE</t>
    <phoneticPr fontId="3" type="noConversion"/>
  </si>
  <si>
    <t>Pressure Gauge</t>
    <phoneticPr fontId="3" type="noConversion"/>
  </si>
  <si>
    <t>Flow block assembly</t>
    <phoneticPr fontId="3" type="noConversion"/>
  </si>
  <si>
    <t>H010047</t>
    <phoneticPr fontId="3" type="noConversion"/>
  </si>
  <si>
    <t>H010027</t>
    <phoneticPr fontId="3" type="noConversion"/>
  </si>
  <si>
    <t>C010013</t>
    <phoneticPr fontId="3" type="noConversion"/>
  </si>
  <si>
    <t>H010038</t>
    <phoneticPr fontId="3" type="noConversion"/>
  </si>
  <si>
    <t>H010013-01</t>
    <phoneticPr fontId="3" type="noConversion"/>
  </si>
  <si>
    <t>C020077</t>
    <phoneticPr fontId="3" type="noConversion"/>
  </si>
  <si>
    <t>P010013</t>
    <phoneticPr fontId="3" type="noConversion"/>
  </si>
  <si>
    <t>H010056</t>
    <phoneticPr fontId="3" type="noConversion"/>
  </si>
  <si>
    <t>C010010-01</t>
    <phoneticPr fontId="3" type="noConversion"/>
  </si>
  <si>
    <t>C010004</t>
    <phoneticPr fontId="3" type="noConversion"/>
  </si>
  <si>
    <t>(CO) Serinus30i</t>
    <phoneticPr fontId="3" type="noConversion"/>
  </si>
  <si>
    <t>Mainboard</t>
    <phoneticPr fontId="3" type="noConversion"/>
  </si>
  <si>
    <t>Power supply</t>
    <phoneticPr fontId="3" type="noConversion"/>
  </si>
  <si>
    <t>DETECTOR SPARE PART SERINUS30</t>
    <phoneticPr fontId="3" type="noConversion"/>
  </si>
  <si>
    <t>Detector</t>
    <phoneticPr fontId="3" type="noConversion"/>
  </si>
  <si>
    <t>(NO2) Serinus40</t>
    <phoneticPr fontId="3" type="noConversion"/>
  </si>
  <si>
    <t>Pressure Gauge</t>
    <phoneticPr fontId="3" type="noConversion"/>
  </si>
  <si>
    <t>Power supply</t>
    <phoneticPr fontId="3" type="noConversion"/>
  </si>
  <si>
    <t>H050069</t>
    <phoneticPr fontId="3" type="noConversion"/>
  </si>
  <si>
    <t xml:space="preserve">1100603A
</t>
    <phoneticPr fontId="3" type="noConversion"/>
  </si>
  <si>
    <t>Display</t>
    <phoneticPr fontId="3" type="noConversion"/>
  </si>
  <si>
    <t>(SO2) Serinus50</t>
    <phoneticPr fontId="3" type="noConversion"/>
  </si>
  <si>
    <t>Internal pump</t>
    <phoneticPr fontId="3" type="noConversion"/>
  </si>
  <si>
    <t>Power supply</t>
    <phoneticPr fontId="3" type="noConversion"/>
  </si>
  <si>
    <t>E020106</t>
    <phoneticPr fontId="3" type="noConversion"/>
  </si>
  <si>
    <t>P010013</t>
    <phoneticPr fontId="3" type="noConversion"/>
  </si>
  <si>
    <t>(NO2) MEZUS-210</t>
  </si>
  <si>
    <t>Mainboard</t>
    <phoneticPr fontId="3" type="noConversion"/>
  </si>
  <si>
    <t>E020230-01</t>
    <phoneticPr fontId="3" type="noConversion"/>
  </si>
  <si>
    <t>180608A</t>
    <phoneticPr fontId="3" type="noConversion"/>
  </si>
  <si>
    <t>(CO) MEZUS-310</t>
  </si>
  <si>
    <t>GFC WHEEL ASSY</t>
    <phoneticPr fontId="3" type="noConversion"/>
  </si>
  <si>
    <t>Sample Pump</t>
    <phoneticPr fontId="3" type="noConversion"/>
  </si>
  <si>
    <t xml:space="preserve"> CO Wheel</t>
    <phoneticPr fontId="3" type="noConversion"/>
  </si>
  <si>
    <t>KM310-A015</t>
    <phoneticPr fontId="3" type="noConversion"/>
  </si>
  <si>
    <t>KM310-P001</t>
    <phoneticPr fontId="3" type="noConversion"/>
  </si>
  <si>
    <t>KM310-A014</t>
    <phoneticPr fontId="3" type="noConversion"/>
  </si>
  <si>
    <t>(PM-10,PM-2.5) E-BAM</t>
    <phoneticPr fontId="3" type="noConversion"/>
  </si>
  <si>
    <t>Board Stack</t>
  </si>
  <si>
    <t>Connector board</t>
  </si>
  <si>
    <t>Detector cap</t>
    <phoneticPr fontId="3" type="noConversion"/>
  </si>
  <si>
    <t>Pump&amp;bracket</t>
    <phoneticPr fontId="3" type="noConversion"/>
  </si>
  <si>
    <t>Flow Meer, 20 SLPM</t>
  </si>
  <si>
    <t>Glass Fiber Filter, 25M</t>
  </si>
  <si>
    <t>E-BAM-FM020</t>
  </si>
  <si>
    <t>460180</t>
  </si>
  <si>
    <t>E-BAM-BS001</t>
  </si>
  <si>
    <t>파악x</t>
    <phoneticPr fontId="3" type="noConversion"/>
  </si>
  <si>
    <t>SFM유량센서 교체</t>
    <phoneticPr fontId="3" type="noConversion"/>
  </si>
  <si>
    <t>KMS-4200 유리병</t>
    <phoneticPr fontId="3" type="noConversion"/>
  </si>
  <si>
    <t>ATM Sensor PCB SET</t>
  </si>
  <si>
    <t>Mainboard</t>
  </si>
  <si>
    <t>O-ring</t>
  </si>
  <si>
    <t>Wins Impactor</t>
    <phoneticPr fontId="3" type="noConversion"/>
  </si>
  <si>
    <t>(PM-10,PM-2.5) KMS-4200</t>
    <phoneticPr fontId="3" type="noConversion"/>
  </si>
  <si>
    <t>(PM-10,PM-2.5) PMS-204</t>
    <phoneticPr fontId="3" type="noConversion"/>
  </si>
  <si>
    <t>한측 샘플링 펌프</t>
  </si>
  <si>
    <t>(NOx, SOx) BMW-5000</t>
  </si>
  <si>
    <t>(Pb) T8400ME</t>
  </si>
  <si>
    <t>브러시 단자 단선</t>
  </si>
  <si>
    <t>119655-00</t>
  </si>
  <si>
    <t>R1056 025 00</t>
    <phoneticPr fontId="3" type="noConversion"/>
  </si>
  <si>
    <t>SFM4200-AIR-DOWNMOUNT</t>
    <phoneticPr fontId="3" type="noConversion"/>
  </si>
  <si>
    <t>150108</t>
    <phoneticPr fontId="3" type="noConversion"/>
  </si>
  <si>
    <t>H7735C2015</t>
  </si>
  <si>
    <t>4200-09-924Y</t>
  </si>
  <si>
    <t>PMS-MAIN-VER1.4</t>
  </si>
  <si>
    <t>PMSL2000</t>
  </si>
  <si>
    <t>5WK97508Z</t>
  </si>
  <si>
    <t>모터</t>
    <phoneticPr fontId="3" type="noConversion"/>
  </si>
  <si>
    <t>컨트롤러</t>
    <phoneticPr fontId="3" type="noConversion"/>
  </si>
  <si>
    <t xml:space="preserve">E020230-01
</t>
    <phoneticPr fontId="3" type="noConversion"/>
  </si>
  <si>
    <t>P010013</t>
    <phoneticPr fontId="3" type="noConversion"/>
  </si>
  <si>
    <t>S030005</t>
    <phoneticPr fontId="3" type="noConversion"/>
  </si>
  <si>
    <t>C010009</t>
    <phoneticPr fontId="3" type="noConversion"/>
  </si>
  <si>
    <t>Ecotech</t>
    <phoneticPr fontId="3" type="noConversion"/>
  </si>
  <si>
    <t>㈜켄텍</t>
    <phoneticPr fontId="3" type="noConversion"/>
  </si>
  <si>
    <t>Met One Instrument</t>
    <phoneticPr fontId="3" type="noConversion"/>
  </si>
  <si>
    <t>켐익코퍼레이션</t>
    <phoneticPr fontId="3" type="noConversion"/>
  </si>
  <si>
    <t>(주)에이피엠엔지니어링</t>
    <phoneticPr fontId="3" type="noConversion"/>
  </si>
  <si>
    <t>F&amp;J SPECIALTY PRODUCTS</t>
    <phoneticPr fontId="3" type="noConversion"/>
  </si>
  <si>
    <t>토탈엔지니어링㈜</t>
    <phoneticPr fontId="3" type="noConversion"/>
  </si>
  <si>
    <t xml:space="preserve">SC-260 </t>
  </si>
  <si>
    <t>CESVA</t>
  </si>
  <si>
    <t>Pat.no</t>
    <phoneticPr fontId="3" type="noConversion"/>
  </si>
  <si>
    <t>유량계</t>
    <phoneticPr fontId="3" type="noConversion"/>
  </si>
  <si>
    <t>AC전원소켓</t>
    <phoneticPr fontId="3" type="noConversion"/>
  </si>
  <si>
    <t>전원 버튼</t>
    <phoneticPr fontId="3" type="noConversion"/>
  </si>
  <si>
    <t>컨트롤보드</t>
    <phoneticPr fontId="3" type="noConversion"/>
  </si>
  <si>
    <t>호스 연결 커넥터</t>
    <phoneticPr fontId="3" type="noConversion"/>
  </si>
  <si>
    <t>LCD 액정</t>
    <phoneticPr fontId="3" type="noConversion"/>
  </si>
  <si>
    <t>LCD</t>
    <phoneticPr fontId="3" type="noConversion"/>
  </si>
  <si>
    <t>SD 카드 손상</t>
    <phoneticPr fontId="3" type="noConversion"/>
  </si>
  <si>
    <t>리니어부싱</t>
    <phoneticPr fontId="3" type="noConversion"/>
  </si>
  <si>
    <t xml:space="preserve">펌프전자석 </t>
    <phoneticPr fontId="3" type="noConversion"/>
  </si>
  <si>
    <t>펌프</t>
    <phoneticPr fontId="3" type="noConversion"/>
  </si>
  <si>
    <t>외장온,습도센서</t>
    <phoneticPr fontId="3" type="noConversion"/>
  </si>
  <si>
    <t>USB보드, 통신케이블</t>
    <phoneticPr fontId="3" type="noConversion"/>
  </si>
  <si>
    <t>서브모터</t>
    <phoneticPr fontId="3" type="noConversion"/>
  </si>
  <si>
    <t>펌프 뎀퍼</t>
    <phoneticPr fontId="3" type="noConversion"/>
  </si>
  <si>
    <t>브러시</t>
    <phoneticPr fontId="3" type="noConversion"/>
  </si>
  <si>
    <t>H010013-01/H013120
(매뉴얼에 두개 써 있음)</t>
    <phoneticPr fontId="3" type="noConversion"/>
  </si>
  <si>
    <t>보유댓수</t>
    <phoneticPr fontId="3" type="noConversion"/>
  </si>
  <si>
    <t>교체 횟수</t>
    <phoneticPr fontId="3" type="noConversion"/>
  </si>
  <si>
    <t>교체 횟수/보유댓수</t>
    <phoneticPr fontId="3" type="noConversion"/>
  </si>
  <si>
    <t>평균 단가</t>
    <phoneticPr fontId="3" type="noConversion"/>
  </si>
  <si>
    <t>메인보드</t>
    <phoneticPr fontId="3" type="noConversion"/>
  </si>
  <si>
    <t>링크</t>
    <phoneticPr fontId="3" type="noConversion"/>
  </si>
  <si>
    <t>비고</t>
    <phoneticPr fontId="3" type="noConversion"/>
  </si>
  <si>
    <t>청명 사진</t>
    <phoneticPr fontId="3" type="noConversion"/>
  </si>
  <si>
    <t>사진x</t>
  </si>
  <si>
    <t>사진x</t>
    <phoneticPr fontId="3" type="noConversion"/>
  </si>
  <si>
    <t>https://soluparts.com/products/ecotech/sc27691/</t>
    <phoneticPr fontId="3" type="noConversion"/>
  </si>
  <si>
    <t>7 inch 800x480 TFT LCD Color Display 60hz 50Pin IPS LCD Screen Display Monitor | eBay</t>
  </si>
  <si>
    <t>7inch TFT LCD(TTL) 800x 480 칼라 LCD 및 Touch Screen 장착</t>
  </si>
  <si>
    <t>https://www.blazedisplay.com/en/products/240x128serialgraphiclcdmodule/1119.html</t>
  </si>
  <si>
    <t>http://www.kosmodrom.com.ua/el.php?name=BGB240128-02B-LW-FPTWD                     &lt;- 2469,00 uah 환전시 81,000원</t>
    <phoneticPr fontId="3" type="noConversion"/>
  </si>
  <si>
    <t>https://www.indiamart.com/proddetail/ametek-motor-119655-00-2852227954312.html</t>
    <phoneticPr fontId="3" type="noConversion"/>
  </si>
  <si>
    <t>https://kscleanermall.com/product/detail.html?product_no=422</t>
    <phoneticPr fontId="3" type="noConversion"/>
  </si>
  <si>
    <t>4200루피
65000원
인도
사이트임</t>
    <phoneticPr fontId="3" type="noConversion"/>
  </si>
  <si>
    <t>개당 7400원</t>
    <phoneticPr fontId="3" type="noConversion"/>
  </si>
  <si>
    <t>https://www.alibaba.com/product-detail/T4-High-Volume-Air-Sampler-PM10_10000023837479.html?spm=a2700.details.popular_products.16.43a9731751DEpK</t>
  </si>
  <si>
    <t>&lt;- 하이볼륨 앞부분 링크</t>
    <phoneticPr fontId="3" type="noConversion"/>
  </si>
  <si>
    <t>TSP ASSEMBLY , 
Part 9441 ,
Serial N/A</t>
    <phoneticPr fontId="3" type="noConversion"/>
  </si>
  <si>
    <t>https://kr.dhgate.com/product/paper-products-glass-fiber-filter-bam-tape/906513543.html?skuId=1167355094725824527</t>
    <phoneticPr fontId="3" type="noConversion"/>
  </si>
  <si>
    <t>개당 20달러</t>
    <phoneticPr fontId="3" type="noConversion"/>
  </si>
  <si>
    <t>https://www.mouser.kr/ProductDetail/Sensirion/SFM4200-Air-Downmount?qs=17u8i%2FzlE886R87iBF25YA%3D%3D</t>
    <phoneticPr fontId="3" type="noConversion"/>
  </si>
  <si>
    <t>1개당 ₩247,978 최저가 찾지못함</t>
    <phoneticPr fontId="3" type="noConversion"/>
  </si>
  <si>
    <t>| R105602500 | Bosch Rexroth</t>
  </si>
  <si>
    <t>https://ko.aliexpress.com/i/1005001289895412.html</t>
    <phoneticPr fontId="3" type="noConversion"/>
  </si>
  <si>
    <t>352,800 (알리익스프레스 가격)  최저가 찾지못함</t>
    <phoneticPr fontId="3" type="noConversion"/>
  </si>
  <si>
    <t>https://www.renkeer.com/product/solar-radiation-shield/</t>
    <phoneticPr fontId="3" type="noConversion"/>
  </si>
  <si>
    <t>https://www.alibaba.com/product-detail/RS-BYH-M-EX-4-10_1601134596985.html   (RS-BYH-M-EX나RS-BYH-M-EX 4~10 으로 검색)</t>
    <phoneticPr fontId="3" type="noConversion"/>
  </si>
  <si>
    <t>유리병 정확한 규격필요</t>
    <phoneticPr fontId="3" type="noConversion"/>
  </si>
  <si>
    <t>https://www.ebay.com/itm/223482850846</t>
    <phoneticPr fontId="3" type="noConversion"/>
  </si>
  <si>
    <t>개당 21.99달러이고 한국돈30241원</t>
    <phoneticPr fontId="3" type="noConversion"/>
  </si>
  <si>
    <t>https://parts.cat.com/ko/catcorp/search?q=o-ring%2040mm&amp;page=1</t>
    <phoneticPr fontId="3" type="noConversion"/>
  </si>
  <si>
    <t>&lt;- 규격확인필요</t>
    <phoneticPr fontId="3" type="noConversion"/>
  </si>
  <si>
    <t>https://www.alibaba.com/product-detail/PM2-5-Impactor-Of-Low-Volume_1601123405973.html</t>
    <phoneticPr fontId="3" type="noConversion"/>
  </si>
  <si>
    <t>임팩터만 구매시 130달러  , 싸이클론포함 400달러</t>
  </si>
  <si>
    <t>링크 x</t>
    <phoneticPr fontId="3" type="noConversion"/>
  </si>
  <si>
    <t>&lt;-(펌프 용량확인필요) 뎀퍼는 확인불가능</t>
    <phoneticPr fontId="3" type="noConversion"/>
  </si>
  <si>
    <t>인스타에 제품 왓츠앱통해서 판매중</t>
  </si>
  <si>
    <t>https://medsolutions.taplink.ws/?fbclid=PAZXh0bgNhZW0CMTEAAacVESwt6zYgg4yQeccmumkJZBn_HrAH4GLfXYfW6NBf6DzD3KTNnX9PeqBOPw_aem_E00-OE_KpxSe4Omwt01TUg</t>
    <phoneticPr fontId="3" type="noConversion"/>
  </si>
  <si>
    <t>https://soluparts.com/products/ecotech/sc27694/</t>
    <phoneticPr fontId="3" type="noConversion"/>
  </si>
  <si>
    <t>개당30달러이지만 최소주문량 100개이상</t>
    <phoneticPr fontId="3" type="noConversion"/>
  </si>
  <si>
    <t>개당$414달러 (제조사 수출 가격)_누군가 찾았지만 링크가 없음</t>
    <phoneticPr fontId="3" type="noConversion"/>
  </si>
  <si>
    <t>사진/도면</t>
    <phoneticPr fontId="3" type="noConversion"/>
  </si>
  <si>
    <t>매뉴얼 유무</t>
    <phoneticPr fontId="3" type="noConversion"/>
  </si>
  <si>
    <t>ㅇ</t>
    <phoneticPr fontId="3" type="noConversion"/>
  </si>
  <si>
    <t>x (운용 매뉴얼만 있음)</t>
    <phoneticPr fontId="3" type="noConversion"/>
  </si>
  <si>
    <t>x (운용 매뉴얼만 있음)</t>
    <phoneticPr fontId="3" type="noConversion"/>
  </si>
  <si>
    <t>x (운용 매뉴얼만 있음)</t>
    <phoneticPr fontId="3" type="noConversion"/>
  </si>
  <si>
    <t>x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</si>
</sst>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41" formatCode="_-* #,##0_-;\-* #,##0_-;_-* &quot;-&quot;_-;_-@_-"/>
  </numFmts>
  <fonts count="35" x14ac:knownFonts="1">
    <font>
      <sz val="11"/>
      <color theme="1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indexed="8"/>
      <name val="맑은 고딕"/>
      <family val="2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scheme val="minor"/>
    </font>
    <font>
      <b/>
      <sz val="18"/>
      <color theme="1"/>
      <name val="맑은 고딕"/>
      <family val="3"/>
      <charset val="129"/>
      <scheme val="minor"/>
    </font>
    <font>
      <sz val="12"/>
      <color theme="1"/>
      <name val="맑은 고딕"/>
      <family val="3"/>
      <charset val="129"/>
      <scheme val="minor"/>
    </font>
    <font>
      <b/>
      <sz val="12"/>
      <color indexed="8"/>
      <name val="맑은 고딕"/>
      <family val="3"/>
      <charset val="129"/>
      <scheme val="minor"/>
    </font>
    <font>
      <sz val="12"/>
      <color indexed="8"/>
      <name val="맑은 고딕"/>
      <family val="3"/>
      <charset val="129"/>
      <scheme val="minor"/>
    </font>
    <font>
      <sz val="12"/>
      <name val="맑은 고딕"/>
      <family val="3"/>
      <charset val="129"/>
      <scheme val="minor"/>
    </font>
    <font>
      <b/>
      <sz val="12"/>
      <color theme="0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sz val="18"/>
      <color rgb="FFFF0000"/>
      <name val="맑은 고딕"/>
      <family val="2"/>
      <charset val="129"/>
      <scheme val="minor"/>
    </font>
    <font>
      <sz val="20"/>
      <color rgb="FFFF0000"/>
      <name val="맑은 고딕"/>
      <family val="3"/>
      <charset val="129"/>
      <scheme val="minor"/>
    </font>
    <font>
      <u/>
      <sz val="11"/>
      <color theme="1"/>
      <name val="맑은 고딕"/>
      <family val="3"/>
      <charset val="129"/>
      <scheme val="minor"/>
    </font>
    <font>
      <sz val="18"/>
      <color rgb="FFFF0000"/>
      <name val="맑은 고딕"/>
      <family val="3"/>
      <charset val="129"/>
      <scheme val="minor"/>
    </font>
    <font>
      <sz val="14"/>
      <color theme="1"/>
      <name val="맑은 고딕"/>
      <family val="3"/>
      <charset val="129"/>
      <scheme val="minor"/>
    </font>
    <font>
      <sz val="14"/>
      <color theme="1"/>
      <name val="맑은 고딕"/>
      <family val="2"/>
      <charset val="129"/>
      <scheme val="minor"/>
    </font>
    <font>
      <sz val="18"/>
      <color theme="1"/>
      <name val="맑은 고딕"/>
      <family val="3"/>
      <charset val="129"/>
      <scheme val="minor"/>
    </font>
    <font>
      <b/>
      <sz val="18"/>
      <color indexed="8"/>
      <name val="맑은 고딕"/>
      <family val="3"/>
      <charset val="129"/>
      <scheme val="minor"/>
    </font>
    <font>
      <sz val="18"/>
      <color theme="1"/>
      <name val="맑은 고딕"/>
      <family val="2"/>
      <charset val="129"/>
      <scheme val="minor"/>
    </font>
    <font>
      <sz val="18"/>
      <color indexed="8"/>
      <name val="맑은 고딕"/>
      <family val="3"/>
      <charset val="129"/>
      <scheme val="minor"/>
    </font>
    <font>
      <b/>
      <sz val="18"/>
      <color theme="0"/>
      <name val="맑은 고딕"/>
      <family val="3"/>
      <charset val="129"/>
      <scheme val="minor"/>
    </font>
    <font>
      <sz val="18"/>
      <name val="맑은 고딕"/>
      <family val="3"/>
      <charset val="129"/>
      <scheme val="minor"/>
    </font>
    <font>
      <sz val="18"/>
      <color rgb="FF006100"/>
      <name val="맑은 고딕"/>
      <family val="2"/>
      <charset val="129"/>
      <scheme val="minor"/>
    </font>
    <font>
      <sz val="18"/>
      <name val="맑은 고딕"/>
      <family val="2"/>
      <charset val="129"/>
      <scheme val="minor"/>
    </font>
    <font>
      <sz val="18"/>
      <name val="Arial"/>
      <family val="2"/>
    </font>
    <font>
      <u/>
      <sz val="14"/>
      <color theme="10"/>
      <name val="맑은 고딕"/>
      <family val="2"/>
      <charset val="129"/>
      <scheme val="minor"/>
    </font>
    <font>
      <sz val="14"/>
      <color rgb="FFFF0000"/>
      <name val="맑은 고딕"/>
      <family val="3"/>
      <charset val="129"/>
      <scheme val="minor"/>
    </font>
    <font>
      <u/>
      <sz val="14"/>
      <color theme="10"/>
      <name val="맑은 고딕"/>
      <family val="3"/>
      <charset val="129"/>
      <scheme val="minor"/>
    </font>
    <font>
      <sz val="14"/>
      <color rgb="FFC00000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20"/>
      <color indexed="8"/>
      <name val="맑은 고딕"/>
      <family val="3"/>
      <charset val="129"/>
      <scheme val="minor"/>
    </font>
    <font>
      <sz val="50"/>
      <color indexed="8"/>
      <name val="맑은 고딕"/>
      <family val="3"/>
      <charset val="129"/>
      <scheme val="minor"/>
    </font>
  </fonts>
  <fills count="1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6">
    <xf numFmtId="0" fontId="0" fillId="0" borderId="0">
      <alignment vertical="center"/>
    </xf>
    <xf numFmtId="0" fontId="1" fillId="2" borderId="0" applyNumberFormat="0" applyBorder="0" applyAlignment="0" applyProtection="0">
      <alignment vertical="center"/>
    </xf>
    <xf numFmtId="0" fontId="2" fillId="0" borderId="0">
      <alignment vertical="center"/>
    </xf>
    <xf numFmtId="0" fontId="4" fillId="0" borderId="0"/>
    <xf numFmtId="41" fontId="11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</cellStyleXfs>
  <cellXfs count="207">
    <xf numFmtId="0" fontId="0" fillId="0" borderId="0" xfId="0">
      <alignment vertical="center"/>
    </xf>
    <xf numFmtId="0" fontId="5" fillId="5" borderId="1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8" fillId="4" borderId="1" xfId="2" applyFont="1" applyFill="1" applyBorder="1" applyAlignment="1">
      <alignment horizontal="center"/>
    </xf>
    <xf numFmtId="0" fontId="6" fillId="4" borderId="1" xfId="3" applyFont="1" applyFill="1" applyBorder="1" applyAlignment="1">
      <alignment horizontal="center"/>
    </xf>
    <xf numFmtId="0" fontId="6" fillId="4" borderId="1" xfId="3" applyFont="1" applyFill="1" applyBorder="1" applyAlignment="1">
      <alignment horizontal="center" vertical="center"/>
    </xf>
    <xf numFmtId="0" fontId="6" fillId="4" borderId="1" xfId="2" applyFont="1" applyFill="1" applyBorder="1" applyAlignment="1">
      <alignment horizontal="center"/>
    </xf>
    <xf numFmtId="0" fontId="6" fillId="4" borderId="1" xfId="0" applyFont="1" applyFill="1" applyBorder="1" applyAlignment="1">
      <alignment horizontal="center"/>
    </xf>
    <xf numFmtId="0" fontId="8" fillId="4" borderId="1" xfId="2" applyFont="1" applyFill="1" applyBorder="1" applyAlignment="1">
      <alignment horizontal="center" vertical="center"/>
    </xf>
    <xf numFmtId="0" fontId="6" fillId="4" borderId="1" xfId="3" applyFont="1" applyFill="1" applyBorder="1" applyAlignment="1">
      <alignment horizontal="center" vertical="top"/>
    </xf>
    <xf numFmtId="0" fontId="6" fillId="7" borderId="1" xfId="0" applyFont="1" applyFill="1" applyBorder="1" applyAlignment="1">
      <alignment horizontal="center" vertical="center"/>
    </xf>
    <xf numFmtId="0" fontId="8" fillId="7" borderId="1" xfId="2" applyFont="1" applyFill="1" applyBorder="1" applyAlignment="1">
      <alignment horizontal="center"/>
    </xf>
    <xf numFmtId="0" fontId="6" fillId="7" borderId="1" xfId="3" applyFont="1" applyFill="1" applyBorder="1" applyAlignment="1">
      <alignment horizontal="center"/>
    </xf>
    <xf numFmtId="0" fontId="6" fillId="7" borderId="1" xfId="3" applyFont="1" applyFill="1" applyBorder="1" applyAlignment="1">
      <alignment horizontal="center" wrapText="1"/>
    </xf>
    <xf numFmtId="0" fontId="6" fillId="7" borderId="1" xfId="3" applyFont="1" applyFill="1" applyBorder="1" applyAlignment="1">
      <alignment horizontal="center" vertical="center"/>
    </xf>
    <xf numFmtId="0" fontId="8" fillId="7" borderId="1" xfId="2" applyFont="1" applyFill="1" applyBorder="1" applyAlignment="1">
      <alignment horizontal="center" wrapText="1"/>
    </xf>
    <xf numFmtId="0" fontId="6" fillId="6" borderId="1" xfId="0" applyFont="1" applyFill="1" applyBorder="1" applyAlignment="1">
      <alignment horizontal="center" vertical="center"/>
    </xf>
    <xf numFmtId="0" fontId="8" fillId="6" borderId="1" xfId="2" applyFont="1" applyFill="1" applyBorder="1" applyAlignment="1">
      <alignment horizontal="center"/>
    </xf>
    <xf numFmtId="0" fontId="6" fillId="6" borderId="1" xfId="3" applyFont="1" applyFill="1" applyBorder="1" applyAlignment="1">
      <alignment horizontal="center"/>
    </xf>
    <xf numFmtId="0" fontId="6" fillId="6" borderId="1" xfId="0" applyFont="1" applyFill="1" applyBorder="1" applyAlignment="1">
      <alignment horizontal="center"/>
    </xf>
    <xf numFmtId="0" fontId="6" fillId="9" borderId="1" xfId="0" applyFont="1" applyFill="1" applyBorder="1" applyAlignment="1">
      <alignment horizontal="center" vertical="center"/>
    </xf>
    <xf numFmtId="0" fontId="8" fillId="9" borderId="1" xfId="2" applyFont="1" applyFill="1" applyBorder="1" applyAlignment="1">
      <alignment horizontal="center"/>
    </xf>
    <xf numFmtId="0" fontId="9" fillId="9" borderId="1" xfId="1" applyFont="1" applyFill="1" applyBorder="1" applyAlignment="1">
      <alignment horizontal="center"/>
    </xf>
    <xf numFmtId="0" fontId="9" fillId="9" borderId="1" xfId="1" applyFont="1" applyFill="1" applyBorder="1" applyAlignment="1">
      <alignment horizontal="center" vertical="center"/>
    </xf>
    <xf numFmtId="0" fontId="6" fillId="9" borderId="1" xfId="3" applyFont="1" applyFill="1" applyBorder="1" applyAlignment="1">
      <alignment horizontal="center" vertical="center"/>
    </xf>
    <xf numFmtId="0" fontId="6" fillId="9" borderId="1" xfId="0" quotePrefix="1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/>
    </xf>
    <xf numFmtId="0" fontId="8" fillId="8" borderId="1" xfId="2" applyFont="1" applyFill="1" applyBorder="1" applyAlignment="1">
      <alignment horizontal="center"/>
    </xf>
    <xf numFmtId="0" fontId="6" fillId="8" borderId="1" xfId="2" applyFont="1" applyFill="1" applyBorder="1" applyAlignment="1">
      <alignment horizontal="center"/>
    </xf>
    <xf numFmtId="0" fontId="6" fillId="10" borderId="1" xfId="0" applyFont="1" applyFill="1" applyBorder="1" applyAlignment="1">
      <alignment horizontal="center" vertical="center"/>
    </xf>
    <xf numFmtId="0" fontId="8" fillId="10" borderId="1" xfId="2" applyFont="1" applyFill="1" applyBorder="1" applyAlignment="1">
      <alignment horizontal="center"/>
    </xf>
    <xf numFmtId="0" fontId="6" fillId="11" borderId="1" xfId="0" applyFont="1" applyFill="1" applyBorder="1" applyAlignment="1">
      <alignment horizontal="center" vertical="center"/>
    </xf>
    <xf numFmtId="0" fontId="8" fillId="11" borderId="1" xfId="2" applyFont="1" applyFill="1" applyBorder="1" applyAlignment="1">
      <alignment horizontal="center"/>
    </xf>
    <xf numFmtId="0" fontId="6" fillId="3" borderId="1" xfId="0" applyFont="1" applyFill="1" applyBorder="1" applyAlignment="1">
      <alignment horizontal="center" vertical="center"/>
    </xf>
    <xf numFmtId="0" fontId="7" fillId="3" borderId="1" xfId="2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 wrapText="1"/>
    </xf>
    <xf numFmtId="0" fontId="8" fillId="3" borderId="1" xfId="2" applyFont="1" applyFill="1" applyBorder="1" applyAlignment="1">
      <alignment horizontal="center" vertical="center"/>
    </xf>
    <xf numFmtId="0" fontId="10" fillId="12" borderId="1" xfId="3" applyFont="1" applyFill="1" applyBorder="1" applyAlignment="1">
      <alignment horizontal="center"/>
    </xf>
    <xf numFmtId="0" fontId="10" fillId="12" borderId="1" xfId="3" applyFont="1" applyFill="1" applyBorder="1" applyAlignment="1">
      <alignment horizontal="center" vertical="center"/>
    </xf>
    <xf numFmtId="0" fontId="0" fillId="0" borderId="0" xfId="0" applyAlignment="1">
      <alignment horizontal="left" vertical="top" wrapText="1"/>
    </xf>
    <xf numFmtId="0" fontId="12" fillId="4" borderId="1" xfId="5" applyFill="1" applyBorder="1" applyAlignment="1">
      <alignment vertical="center" wrapText="1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vertical="center" wrapText="1"/>
    </xf>
    <xf numFmtId="0" fontId="12" fillId="7" borderId="1" xfId="5" applyFill="1" applyBorder="1" applyAlignment="1">
      <alignment vertical="center" wrapText="1"/>
    </xf>
    <xf numFmtId="0" fontId="0" fillId="7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12" fillId="6" borderId="1" xfId="5" applyFill="1" applyBorder="1" applyAlignment="1">
      <alignment vertical="center" wrapText="1"/>
    </xf>
    <xf numFmtId="0" fontId="13" fillId="13" borderId="0" xfId="0" applyFont="1" applyFill="1">
      <alignment vertical="center"/>
    </xf>
    <xf numFmtId="0" fontId="0" fillId="11" borderId="1" xfId="0" applyFill="1" applyBorder="1" applyAlignment="1">
      <alignment horizontal="center" vertical="center"/>
    </xf>
    <xf numFmtId="0" fontId="12" fillId="11" borderId="1" xfId="5" applyFill="1" applyBorder="1" applyAlignment="1">
      <alignment vertical="center" wrapText="1"/>
    </xf>
    <xf numFmtId="0" fontId="0" fillId="9" borderId="1" xfId="0" applyFill="1" applyBorder="1" applyAlignment="1">
      <alignment horizontal="center" vertical="center"/>
    </xf>
    <xf numFmtId="0" fontId="12" fillId="9" borderId="1" xfId="5" applyFill="1" applyBorder="1" applyAlignment="1">
      <alignment vertical="center" wrapText="1"/>
    </xf>
    <xf numFmtId="0" fontId="14" fillId="13" borderId="0" xfId="1" applyFont="1" applyFill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15" fillId="5" borderId="1" xfId="5" applyFont="1" applyFill="1" applyBorder="1" applyAlignment="1">
      <alignment vertical="center" wrapText="1"/>
    </xf>
    <xf numFmtId="0" fontId="12" fillId="5" borderId="1" xfId="5" applyFill="1" applyBorder="1" applyAlignment="1">
      <alignment vertical="center" wrapText="1"/>
    </xf>
    <xf numFmtId="0" fontId="0" fillId="10" borderId="1" xfId="0" applyFill="1" applyBorder="1" applyAlignment="1">
      <alignment horizontal="center" vertical="center"/>
    </xf>
    <xf numFmtId="0" fontId="0" fillId="11" borderId="1" xfId="0" applyFill="1" applyBorder="1" applyAlignment="1">
      <alignment vertical="center" wrapText="1"/>
    </xf>
    <xf numFmtId="0" fontId="0" fillId="3" borderId="1" xfId="0" applyFill="1" applyBorder="1" applyAlignment="1">
      <alignment horizontal="center" vertical="center"/>
    </xf>
    <xf numFmtId="0" fontId="19" fillId="4" borderId="1" xfId="0" applyFont="1" applyFill="1" applyBorder="1" applyAlignment="1">
      <alignment horizontal="center" vertical="center"/>
    </xf>
    <xf numFmtId="0" fontId="22" fillId="4" borderId="1" xfId="2" applyFont="1" applyFill="1" applyBorder="1" applyAlignment="1">
      <alignment horizontal="center" vertical="center"/>
    </xf>
    <xf numFmtId="0" fontId="19" fillId="4" borderId="1" xfId="3" applyFont="1" applyFill="1" applyBorder="1" applyAlignment="1">
      <alignment horizontal="center" vertical="center"/>
    </xf>
    <xf numFmtId="0" fontId="21" fillId="4" borderId="1" xfId="0" applyFont="1" applyFill="1" applyBorder="1">
      <alignment vertical="center"/>
    </xf>
    <xf numFmtId="41" fontId="21" fillId="4" borderId="1" xfId="4" applyFont="1" applyFill="1" applyBorder="1">
      <alignment vertical="center"/>
    </xf>
    <xf numFmtId="0" fontId="19" fillId="4" borderId="1" xfId="3" applyFont="1" applyFill="1" applyBorder="1" applyAlignment="1">
      <alignment horizontal="center" vertical="center" wrapText="1"/>
    </xf>
    <xf numFmtId="0" fontId="19" fillId="4" borderId="1" xfId="2" applyFont="1" applyFill="1" applyBorder="1" applyAlignment="1">
      <alignment horizontal="center" vertical="center"/>
    </xf>
    <xf numFmtId="0" fontId="19" fillId="4" borderId="1" xfId="0" applyFont="1" applyFill="1" applyBorder="1">
      <alignment vertical="center"/>
    </xf>
    <xf numFmtId="41" fontId="19" fillId="4" borderId="1" xfId="4" applyFont="1" applyFill="1" applyBorder="1">
      <alignment vertical="center"/>
    </xf>
    <xf numFmtId="0" fontId="19" fillId="7" borderId="1" xfId="0" applyFont="1" applyFill="1" applyBorder="1" applyAlignment="1">
      <alignment horizontal="center" vertical="center"/>
    </xf>
    <xf numFmtId="0" fontId="22" fillId="7" borderId="1" xfId="2" applyFont="1" applyFill="1" applyBorder="1" applyAlignment="1">
      <alignment horizontal="center" vertical="center"/>
    </xf>
    <xf numFmtId="0" fontId="19" fillId="7" borderId="1" xfId="3" applyFont="1" applyFill="1" applyBorder="1" applyAlignment="1">
      <alignment horizontal="center" vertical="center"/>
    </xf>
    <xf numFmtId="0" fontId="21" fillId="7" borderId="1" xfId="0" applyFont="1" applyFill="1" applyBorder="1">
      <alignment vertical="center"/>
    </xf>
    <xf numFmtId="41" fontId="21" fillId="7" borderId="1" xfId="4" applyFont="1" applyFill="1" applyBorder="1">
      <alignment vertical="center"/>
    </xf>
    <xf numFmtId="0" fontId="19" fillId="7" borderId="1" xfId="3" applyFont="1" applyFill="1" applyBorder="1" applyAlignment="1">
      <alignment horizontal="center" vertical="center" wrapText="1"/>
    </xf>
    <xf numFmtId="0" fontId="22" fillId="7" borderId="1" xfId="2" applyFont="1" applyFill="1" applyBorder="1" applyAlignment="1">
      <alignment horizontal="center" vertical="center" wrapText="1"/>
    </xf>
    <xf numFmtId="0" fontId="19" fillId="6" borderId="1" xfId="0" applyFont="1" applyFill="1" applyBorder="1" applyAlignment="1">
      <alignment horizontal="center" vertical="center"/>
    </xf>
    <xf numFmtId="0" fontId="22" fillId="6" borderId="1" xfId="2" applyFont="1" applyFill="1" applyBorder="1" applyAlignment="1">
      <alignment horizontal="center" vertical="center"/>
    </xf>
    <xf numFmtId="0" fontId="19" fillId="6" borderId="1" xfId="3" applyFont="1" applyFill="1" applyBorder="1" applyAlignment="1">
      <alignment horizontal="center" vertical="center"/>
    </xf>
    <xf numFmtId="0" fontId="21" fillId="6" borderId="1" xfId="0" applyFont="1" applyFill="1" applyBorder="1">
      <alignment vertical="center"/>
    </xf>
    <xf numFmtId="41" fontId="21" fillId="6" borderId="1" xfId="4" applyFont="1" applyFill="1" applyBorder="1">
      <alignment vertical="center"/>
    </xf>
    <xf numFmtId="0" fontId="23" fillId="12" borderId="1" xfId="3" applyFont="1" applyFill="1" applyBorder="1" applyAlignment="1">
      <alignment horizontal="center" vertical="center"/>
    </xf>
    <xf numFmtId="0" fontId="19" fillId="9" borderId="1" xfId="0" applyFont="1" applyFill="1" applyBorder="1" applyAlignment="1">
      <alignment horizontal="center" vertical="center"/>
    </xf>
    <xf numFmtId="0" fontId="22" fillId="9" borderId="1" xfId="2" applyFont="1" applyFill="1" applyBorder="1" applyAlignment="1">
      <alignment horizontal="center" vertical="center"/>
    </xf>
    <xf numFmtId="0" fontId="22" fillId="14" borderId="1" xfId="2" applyFont="1" applyFill="1" applyBorder="1" applyAlignment="1">
      <alignment horizontal="center" vertical="center"/>
    </xf>
    <xf numFmtId="0" fontId="21" fillId="9" borderId="1" xfId="0" applyFont="1" applyFill="1" applyBorder="1">
      <alignment vertical="center"/>
    </xf>
    <xf numFmtId="41" fontId="21" fillId="9" borderId="1" xfId="4" applyFont="1" applyFill="1" applyBorder="1">
      <alignment vertical="center"/>
    </xf>
    <xf numFmtId="0" fontId="24" fillId="9" borderId="1" xfId="1" applyFont="1" applyFill="1" applyBorder="1" applyAlignment="1">
      <alignment horizontal="center" vertical="center"/>
    </xf>
    <xf numFmtId="0" fontId="25" fillId="9" borderId="1" xfId="1" applyFont="1" applyFill="1" applyBorder="1">
      <alignment vertical="center"/>
    </xf>
    <xf numFmtId="41" fontId="26" fillId="9" borderId="1" xfId="1" applyNumberFormat="1" applyFont="1" applyFill="1" applyBorder="1">
      <alignment vertical="center"/>
    </xf>
    <xf numFmtId="0" fontId="19" fillId="9" borderId="1" xfId="3" applyFont="1" applyFill="1" applyBorder="1" applyAlignment="1">
      <alignment horizontal="center" vertical="center"/>
    </xf>
    <xf numFmtId="0" fontId="19" fillId="9" borderId="1" xfId="0" quotePrefix="1" applyFont="1" applyFill="1" applyBorder="1" applyAlignment="1">
      <alignment horizontal="center" vertical="center"/>
    </xf>
    <xf numFmtId="0" fontId="19" fillId="8" borderId="1" xfId="0" applyFont="1" applyFill="1" applyBorder="1" applyAlignment="1">
      <alignment horizontal="center" vertical="center"/>
    </xf>
    <xf numFmtId="0" fontId="22" fillId="8" borderId="1" xfId="2" applyFont="1" applyFill="1" applyBorder="1" applyAlignment="1">
      <alignment horizontal="center" vertical="center"/>
    </xf>
    <xf numFmtId="0" fontId="22" fillId="5" borderId="1" xfId="2" applyFont="1" applyFill="1" applyBorder="1" applyAlignment="1">
      <alignment horizontal="center" vertical="center"/>
    </xf>
    <xf numFmtId="0" fontId="21" fillId="5" borderId="1" xfId="0" applyFont="1" applyFill="1" applyBorder="1">
      <alignment vertical="center"/>
    </xf>
    <xf numFmtId="3" fontId="27" fillId="5" borderId="1" xfId="0" applyNumberFormat="1" applyFont="1" applyFill="1" applyBorder="1" applyAlignment="1">
      <alignment horizontal="right" vertical="center"/>
    </xf>
    <xf numFmtId="41" fontId="21" fillId="5" borderId="1" xfId="4" applyFont="1" applyFill="1" applyBorder="1">
      <alignment vertical="center"/>
    </xf>
    <xf numFmtId="0" fontId="19" fillId="8" borderId="1" xfId="2" applyFont="1" applyFill="1" applyBorder="1" applyAlignment="1">
      <alignment horizontal="center" vertical="center"/>
    </xf>
    <xf numFmtId="0" fontId="19" fillId="5" borderId="1" xfId="0" applyFont="1" applyFill="1" applyBorder="1">
      <alignment vertical="center"/>
    </xf>
    <xf numFmtId="41" fontId="19" fillId="5" borderId="1" xfId="4" applyFont="1" applyFill="1" applyBorder="1">
      <alignment vertical="center"/>
    </xf>
    <xf numFmtId="0" fontId="19" fillId="10" borderId="1" xfId="0" applyFont="1" applyFill="1" applyBorder="1" applyAlignment="1">
      <alignment horizontal="center" vertical="center"/>
    </xf>
    <xf numFmtId="0" fontId="22" fillId="10" borderId="1" xfId="2" applyFont="1" applyFill="1" applyBorder="1" applyAlignment="1">
      <alignment horizontal="center" vertical="center"/>
    </xf>
    <xf numFmtId="0" fontId="21" fillId="10" borderId="1" xfId="0" applyFont="1" applyFill="1" applyBorder="1">
      <alignment vertical="center"/>
    </xf>
    <xf numFmtId="41" fontId="21" fillId="10" borderId="1" xfId="4" applyFont="1" applyFill="1" applyBorder="1">
      <alignment vertical="center"/>
    </xf>
    <xf numFmtId="0" fontId="19" fillId="11" borderId="1" xfId="0" applyFont="1" applyFill="1" applyBorder="1" applyAlignment="1">
      <alignment horizontal="center" vertical="center"/>
    </xf>
    <xf numFmtId="0" fontId="22" fillId="11" borderId="1" xfId="2" applyFont="1" applyFill="1" applyBorder="1" applyAlignment="1">
      <alignment horizontal="center" vertical="center"/>
    </xf>
    <xf numFmtId="0" fontId="21" fillId="11" borderId="1" xfId="0" applyFont="1" applyFill="1" applyBorder="1">
      <alignment vertical="center"/>
    </xf>
    <xf numFmtId="41" fontId="21" fillId="11" borderId="1" xfId="4" applyFont="1" applyFill="1" applyBorder="1">
      <alignment vertical="center"/>
    </xf>
    <xf numFmtId="0" fontId="19" fillId="3" borderId="1" xfId="0" applyFont="1" applyFill="1" applyBorder="1" applyAlignment="1">
      <alignment horizontal="center" vertical="center"/>
    </xf>
    <xf numFmtId="0" fontId="20" fillId="3" borderId="1" xfId="2" applyFont="1" applyFill="1" applyBorder="1" applyAlignment="1">
      <alignment horizontal="center" vertical="center"/>
    </xf>
    <xf numFmtId="0" fontId="21" fillId="3" borderId="1" xfId="0" applyFont="1" applyFill="1" applyBorder="1">
      <alignment vertical="center"/>
    </xf>
    <xf numFmtId="0" fontId="19" fillId="3" borderId="1" xfId="0" applyFont="1" applyFill="1" applyBorder="1" applyAlignment="1">
      <alignment horizontal="center" vertical="center" wrapText="1"/>
    </xf>
    <xf numFmtId="0" fontId="22" fillId="3" borderId="1" xfId="2" applyFont="1" applyFill="1" applyBorder="1" applyAlignment="1">
      <alignment horizontal="center" vertical="center"/>
    </xf>
    <xf numFmtId="2" fontId="5" fillId="5" borderId="1" xfId="0" applyNumberFormat="1" applyFont="1" applyFill="1" applyBorder="1" applyAlignment="1">
      <alignment horizontal="center" vertical="center"/>
    </xf>
    <xf numFmtId="2" fontId="21" fillId="4" borderId="1" xfId="0" applyNumberFormat="1" applyFont="1" applyFill="1" applyBorder="1">
      <alignment vertical="center"/>
    </xf>
    <xf numFmtId="2" fontId="21" fillId="7" borderId="1" xfId="0" applyNumberFormat="1" applyFont="1" applyFill="1" applyBorder="1">
      <alignment vertical="center"/>
    </xf>
    <xf numFmtId="2" fontId="21" fillId="6" borderId="1" xfId="0" applyNumberFormat="1" applyFont="1" applyFill="1" applyBorder="1">
      <alignment vertical="center"/>
    </xf>
    <xf numFmtId="2" fontId="21" fillId="9" borderId="1" xfId="0" applyNumberFormat="1" applyFont="1" applyFill="1" applyBorder="1">
      <alignment vertical="center"/>
    </xf>
    <xf numFmtId="2" fontId="21" fillId="5" borderId="1" xfId="0" applyNumberFormat="1" applyFont="1" applyFill="1" applyBorder="1">
      <alignment vertical="center"/>
    </xf>
    <xf numFmtId="2" fontId="21" fillId="10" borderId="1" xfId="0" applyNumberFormat="1" applyFont="1" applyFill="1" applyBorder="1">
      <alignment vertical="center"/>
    </xf>
    <xf numFmtId="2" fontId="21" fillId="11" borderId="1" xfId="0" applyNumberFormat="1" applyFont="1" applyFill="1" applyBorder="1">
      <alignment vertical="center"/>
    </xf>
    <xf numFmtId="2" fontId="21" fillId="3" borderId="1" xfId="0" applyNumberFormat="1" applyFont="1" applyFill="1" applyBorder="1">
      <alignment vertical="center"/>
    </xf>
    <xf numFmtId="2" fontId="0" fillId="0" borderId="0" xfId="0" applyNumberFormat="1">
      <alignment vertical="center"/>
    </xf>
    <xf numFmtId="0" fontId="18" fillId="4" borderId="1" xfId="0" applyFont="1" applyFill="1" applyBorder="1" applyAlignment="1">
      <alignment vertical="center" wrapText="1"/>
    </xf>
    <xf numFmtId="0" fontId="28" fillId="4" borderId="1" xfId="5" applyFont="1" applyFill="1" applyBorder="1" applyAlignment="1">
      <alignment vertical="center" wrapText="1"/>
    </xf>
    <xf numFmtId="0" fontId="17" fillId="7" borderId="1" xfId="0" applyFont="1" applyFill="1" applyBorder="1" applyAlignment="1">
      <alignment vertical="top" wrapText="1"/>
    </xf>
    <xf numFmtId="0" fontId="17" fillId="7" borderId="1" xfId="0" applyFont="1" applyFill="1" applyBorder="1" applyAlignment="1">
      <alignment vertical="center" wrapText="1"/>
    </xf>
    <xf numFmtId="0" fontId="17" fillId="6" borderId="1" xfId="0" applyFont="1" applyFill="1" applyBorder="1" applyAlignment="1">
      <alignment vertical="center" wrapText="1"/>
    </xf>
    <xf numFmtId="0" fontId="17" fillId="6" borderId="1" xfId="0" applyFont="1" applyFill="1" applyBorder="1" applyAlignment="1">
      <alignment horizontal="center" vertical="center" wrapText="1"/>
    </xf>
    <xf numFmtId="0" fontId="29" fillId="6" borderId="1" xfId="0" applyFont="1" applyFill="1" applyBorder="1" applyAlignment="1">
      <alignment vertical="center" wrapText="1"/>
    </xf>
    <xf numFmtId="0" fontId="17" fillId="9" borderId="1" xfId="0" applyFont="1" applyFill="1" applyBorder="1" applyAlignment="1">
      <alignment vertical="center" wrapText="1"/>
    </xf>
    <xf numFmtId="0" fontId="29" fillId="9" borderId="1" xfId="1" applyFont="1" applyFill="1" applyBorder="1" applyAlignment="1">
      <alignment horizontal="left" vertical="center" wrapText="1"/>
    </xf>
    <xf numFmtId="0" fontId="30" fillId="9" borderId="1" xfId="5" applyFont="1" applyFill="1" applyBorder="1" applyAlignment="1">
      <alignment vertical="center" wrapText="1"/>
    </xf>
    <xf numFmtId="0" fontId="29" fillId="9" borderId="1" xfId="0" applyFont="1" applyFill="1" applyBorder="1" applyAlignment="1">
      <alignment vertical="center" wrapText="1"/>
    </xf>
    <xf numFmtId="0" fontId="31" fillId="9" borderId="1" xfId="0" applyFont="1" applyFill="1" applyBorder="1" applyAlignment="1">
      <alignment vertical="center" wrapText="1"/>
    </xf>
    <xf numFmtId="0" fontId="17" fillId="5" borderId="1" xfId="0" applyFont="1" applyFill="1" applyBorder="1" applyAlignment="1">
      <alignment vertical="center" wrapText="1"/>
    </xf>
    <xf numFmtId="0" fontId="29" fillId="5" borderId="1" xfId="0" applyFont="1" applyFill="1" applyBorder="1" applyAlignment="1">
      <alignment vertical="center" wrapText="1"/>
    </xf>
    <xf numFmtId="0" fontId="17" fillId="10" borderId="1" xfId="0" applyFont="1" applyFill="1" applyBorder="1" applyAlignment="1">
      <alignment vertical="center" wrapText="1"/>
    </xf>
    <xf numFmtId="0" fontId="31" fillId="10" borderId="0" xfId="0" applyFont="1" applyFill="1" applyAlignment="1">
      <alignment vertical="center" wrapText="1"/>
    </xf>
    <xf numFmtId="0" fontId="29" fillId="11" borderId="1" xfId="0" applyFont="1" applyFill="1" applyBorder="1" applyAlignment="1">
      <alignment vertical="center" wrapText="1"/>
    </xf>
    <xf numFmtId="0" fontId="17" fillId="11" borderId="1" xfId="0" applyFont="1" applyFill="1" applyBorder="1" applyAlignment="1">
      <alignment vertical="center" wrapText="1"/>
    </xf>
    <xf numFmtId="0" fontId="17" fillId="3" borderId="1" xfId="0" applyFont="1" applyFill="1" applyBorder="1" applyAlignment="1">
      <alignment vertical="center" wrapText="1"/>
    </xf>
    <xf numFmtId="0" fontId="12" fillId="4" borderId="1" xfId="5" applyFill="1" applyBorder="1" applyAlignment="1">
      <alignment horizontal="center" vertical="center"/>
    </xf>
    <xf numFmtId="0" fontId="12" fillId="4" borderId="1" xfId="5" applyFill="1" applyBorder="1" applyAlignment="1">
      <alignment horizontal="center" vertical="center" wrapText="1"/>
    </xf>
    <xf numFmtId="0" fontId="32" fillId="4" borderId="1" xfId="0" applyFont="1" applyFill="1" applyBorder="1" applyAlignment="1">
      <alignment horizontal="center" vertical="center"/>
    </xf>
    <xf numFmtId="0" fontId="16" fillId="13" borderId="0" xfId="0" applyFont="1" applyFill="1" applyAlignment="1">
      <alignment vertical="center" wrapText="1"/>
    </xf>
    <xf numFmtId="0" fontId="7" fillId="7" borderId="1" xfId="2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7" borderId="1" xfId="0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 wrapText="1"/>
    </xf>
    <xf numFmtId="0" fontId="6" fillId="9" borderId="1" xfId="0" applyFont="1" applyFill="1" applyBorder="1" applyAlignment="1">
      <alignment horizontal="center" vertical="center" wrapText="1"/>
    </xf>
    <xf numFmtId="0" fontId="7" fillId="4" borderId="1" xfId="2" applyFont="1" applyFill="1" applyBorder="1" applyAlignment="1">
      <alignment horizontal="center" vertical="center"/>
    </xf>
    <xf numFmtId="0" fontId="7" fillId="6" borderId="1" xfId="2" applyFont="1" applyFill="1" applyBorder="1" applyAlignment="1">
      <alignment horizontal="center" vertical="center"/>
    </xf>
    <xf numFmtId="0" fontId="7" fillId="9" borderId="1" xfId="2" applyFont="1" applyFill="1" applyBorder="1" applyAlignment="1">
      <alignment horizontal="center" vertical="center"/>
    </xf>
    <xf numFmtId="0" fontId="7" fillId="10" borderId="1" xfId="2" applyFont="1" applyFill="1" applyBorder="1" applyAlignment="1">
      <alignment horizontal="center" vertical="center"/>
    </xf>
    <xf numFmtId="0" fontId="7" fillId="11" borderId="1" xfId="2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 wrapText="1"/>
    </xf>
    <xf numFmtId="0" fontId="6" fillId="11" borderId="1" xfId="0" applyFont="1" applyFill="1" applyBorder="1" applyAlignment="1">
      <alignment horizontal="center" vertical="center" wrapText="1"/>
    </xf>
    <xf numFmtId="0" fontId="6" fillId="10" borderId="1" xfId="0" applyFont="1" applyFill="1" applyBorder="1" applyAlignment="1">
      <alignment horizontal="center" vertical="center" wrapText="1"/>
    </xf>
    <xf numFmtId="0" fontId="7" fillId="8" borderId="1" xfId="2" applyFont="1" applyFill="1" applyBorder="1" applyAlignment="1">
      <alignment horizontal="center" vertical="center"/>
    </xf>
    <xf numFmtId="0" fontId="19" fillId="9" borderId="1" xfId="0" applyFont="1" applyFill="1" applyBorder="1" applyAlignment="1">
      <alignment horizontal="center" vertical="center" wrapText="1"/>
    </xf>
    <xf numFmtId="0" fontId="20" fillId="8" borderId="1" xfId="2" applyFont="1" applyFill="1" applyBorder="1" applyAlignment="1">
      <alignment horizontal="center" vertical="center"/>
    </xf>
    <xf numFmtId="0" fontId="19" fillId="8" borderId="1" xfId="0" applyFont="1" applyFill="1" applyBorder="1" applyAlignment="1">
      <alignment horizontal="center" vertical="center" wrapText="1"/>
    </xf>
    <xf numFmtId="0" fontId="21" fillId="11" borderId="1" xfId="0" applyFont="1" applyFill="1" applyBorder="1" applyAlignment="1">
      <alignment horizontal="center" vertical="center"/>
    </xf>
    <xf numFmtId="0" fontId="20" fillId="7" borderId="1" xfId="2" applyFont="1" applyFill="1" applyBorder="1" applyAlignment="1">
      <alignment horizontal="center" vertical="center"/>
    </xf>
    <xf numFmtId="0" fontId="19" fillId="7" borderId="1" xfId="0" applyFont="1" applyFill="1" applyBorder="1" applyAlignment="1">
      <alignment horizontal="center" vertical="center"/>
    </xf>
    <xf numFmtId="0" fontId="20" fillId="4" borderId="1" xfId="2" applyFont="1" applyFill="1" applyBorder="1" applyAlignment="1">
      <alignment horizontal="center" vertical="center"/>
    </xf>
    <xf numFmtId="0" fontId="19" fillId="4" borderId="1" xfId="0" applyFont="1" applyFill="1" applyBorder="1" applyAlignment="1">
      <alignment horizontal="center" vertical="center"/>
    </xf>
    <xf numFmtId="0" fontId="20" fillId="10" borderId="1" xfId="2" applyFont="1" applyFill="1" applyBorder="1" applyAlignment="1">
      <alignment horizontal="center" vertical="center"/>
    </xf>
    <xf numFmtId="0" fontId="19" fillId="10" borderId="1" xfId="0" applyFont="1" applyFill="1" applyBorder="1" applyAlignment="1">
      <alignment horizontal="center" vertical="center" wrapText="1"/>
    </xf>
    <xf numFmtId="0" fontId="20" fillId="11" borderId="1" xfId="2" applyFont="1" applyFill="1" applyBorder="1" applyAlignment="1">
      <alignment horizontal="center" vertical="center"/>
    </xf>
    <xf numFmtId="0" fontId="19" fillId="11" borderId="1" xfId="0" applyFont="1" applyFill="1" applyBorder="1" applyAlignment="1">
      <alignment horizontal="center" vertical="center" wrapText="1"/>
    </xf>
    <xf numFmtId="0" fontId="20" fillId="6" borderId="1" xfId="2" applyFont="1" applyFill="1" applyBorder="1" applyAlignment="1">
      <alignment horizontal="center" vertical="center"/>
    </xf>
    <xf numFmtId="0" fontId="19" fillId="6" borderId="1" xfId="0" applyFont="1" applyFill="1" applyBorder="1" applyAlignment="1">
      <alignment horizontal="center" vertical="center" wrapText="1"/>
    </xf>
    <xf numFmtId="0" fontId="20" fillId="9" borderId="1" xfId="2" applyFont="1" applyFill="1" applyBorder="1" applyAlignment="1">
      <alignment horizontal="center" vertical="center"/>
    </xf>
    <xf numFmtId="0" fontId="21" fillId="7" borderId="1" xfId="0" applyFont="1" applyFill="1" applyBorder="1" applyAlignment="1">
      <alignment horizontal="center" vertical="center"/>
    </xf>
    <xf numFmtId="0" fontId="21" fillId="6" borderId="1" xfId="0" applyFont="1" applyFill="1" applyBorder="1" applyAlignment="1">
      <alignment horizontal="center" vertical="center"/>
    </xf>
    <xf numFmtId="0" fontId="21" fillId="9" borderId="1" xfId="0" applyFont="1" applyFill="1" applyBorder="1" applyAlignment="1">
      <alignment horizontal="center" vertical="center"/>
    </xf>
    <xf numFmtId="0" fontId="21" fillId="8" borderId="1" xfId="0" applyFont="1" applyFill="1" applyBorder="1" applyAlignment="1">
      <alignment horizontal="center" vertical="center"/>
    </xf>
    <xf numFmtId="0" fontId="21" fillId="10" borderId="1" xfId="0" applyFont="1" applyFill="1" applyBorder="1" applyAlignment="1">
      <alignment horizontal="center" vertical="center"/>
    </xf>
    <xf numFmtId="0" fontId="21" fillId="4" borderId="1" xfId="0" applyFont="1" applyFill="1" applyBorder="1" applyAlignment="1">
      <alignment horizontal="center" vertical="center"/>
    </xf>
    <xf numFmtId="0" fontId="34" fillId="4" borderId="2" xfId="2" applyFont="1" applyFill="1" applyBorder="1" applyAlignment="1">
      <alignment horizontal="center" vertical="center"/>
    </xf>
    <xf numFmtId="0" fontId="34" fillId="4" borderId="3" xfId="2" applyFont="1" applyFill="1" applyBorder="1" applyAlignment="1">
      <alignment horizontal="center" vertical="center"/>
    </xf>
    <xf numFmtId="0" fontId="34" fillId="4" borderId="4" xfId="2" applyFont="1" applyFill="1" applyBorder="1" applyAlignment="1">
      <alignment horizontal="center" vertical="center"/>
    </xf>
    <xf numFmtId="0" fontId="34" fillId="7" borderId="2" xfId="2" applyFont="1" applyFill="1" applyBorder="1" applyAlignment="1">
      <alignment horizontal="center" vertical="center"/>
    </xf>
    <xf numFmtId="0" fontId="34" fillId="7" borderId="3" xfId="2" applyFont="1" applyFill="1" applyBorder="1" applyAlignment="1">
      <alignment horizontal="center" vertical="center"/>
    </xf>
    <xf numFmtId="0" fontId="34" fillId="7" borderId="4" xfId="2" applyFont="1" applyFill="1" applyBorder="1" applyAlignment="1">
      <alignment horizontal="center" vertical="center"/>
    </xf>
    <xf numFmtId="0" fontId="34" fillId="6" borderId="2" xfId="2" applyFont="1" applyFill="1" applyBorder="1" applyAlignment="1">
      <alignment horizontal="center" vertical="center"/>
    </xf>
    <xf numFmtId="0" fontId="34" fillId="6" borderId="3" xfId="2" applyFont="1" applyFill="1" applyBorder="1" applyAlignment="1">
      <alignment horizontal="center" vertical="center"/>
    </xf>
    <xf numFmtId="0" fontId="34" fillId="6" borderId="4" xfId="2" applyFont="1" applyFill="1" applyBorder="1" applyAlignment="1">
      <alignment horizontal="center" vertical="center"/>
    </xf>
    <xf numFmtId="0" fontId="34" fillId="11" borderId="2" xfId="2" applyFont="1" applyFill="1" applyBorder="1" applyAlignment="1">
      <alignment horizontal="center"/>
    </xf>
    <xf numFmtId="0" fontId="34" fillId="11" borderId="3" xfId="2" applyFont="1" applyFill="1" applyBorder="1" applyAlignment="1">
      <alignment horizontal="center"/>
    </xf>
    <xf numFmtId="0" fontId="34" fillId="11" borderId="4" xfId="2" applyFont="1" applyFill="1" applyBorder="1" applyAlignment="1">
      <alignment horizontal="center"/>
    </xf>
    <xf numFmtId="0" fontId="34" fillId="3" borderId="1" xfId="2" applyFont="1" applyFill="1" applyBorder="1" applyAlignment="1">
      <alignment horizontal="center" vertical="center"/>
    </xf>
    <xf numFmtId="0" fontId="33" fillId="9" borderId="2" xfId="2" applyFont="1" applyFill="1" applyBorder="1" applyAlignment="1">
      <alignment horizontal="center" vertical="center"/>
    </xf>
    <xf numFmtId="0" fontId="33" fillId="9" borderId="3" xfId="2" applyFont="1" applyFill="1" applyBorder="1" applyAlignment="1">
      <alignment horizontal="center" vertical="center"/>
    </xf>
    <xf numFmtId="0" fontId="33" fillId="9" borderId="4" xfId="2" applyFont="1" applyFill="1" applyBorder="1" applyAlignment="1">
      <alignment horizontal="center" vertical="center"/>
    </xf>
    <xf numFmtId="0" fontId="33" fillId="8" borderId="2" xfId="2" applyFont="1" applyFill="1" applyBorder="1" applyAlignment="1">
      <alignment horizontal="center" vertical="center"/>
    </xf>
    <xf numFmtId="0" fontId="33" fillId="8" borderId="3" xfId="2" applyFont="1" applyFill="1" applyBorder="1" applyAlignment="1">
      <alignment horizontal="center" vertical="center"/>
    </xf>
    <xf numFmtId="0" fontId="33" fillId="8" borderId="4" xfId="2" applyFont="1" applyFill="1" applyBorder="1" applyAlignment="1">
      <alignment horizontal="center" vertical="center"/>
    </xf>
    <xf numFmtId="0" fontId="33" fillId="10" borderId="2" xfId="2" applyFont="1" applyFill="1" applyBorder="1" applyAlignment="1">
      <alignment horizontal="center" vertical="center"/>
    </xf>
    <xf numFmtId="0" fontId="33" fillId="10" borderId="3" xfId="2" applyFont="1" applyFill="1" applyBorder="1" applyAlignment="1">
      <alignment horizontal="center" vertical="center"/>
    </xf>
    <xf numFmtId="0" fontId="33" fillId="10" borderId="4" xfId="2" applyFont="1" applyFill="1" applyBorder="1" applyAlignment="1">
      <alignment horizontal="center" vertical="center"/>
    </xf>
    <xf numFmtId="0" fontId="34" fillId="11" borderId="2" xfId="2" applyFont="1" applyFill="1" applyBorder="1" applyAlignment="1">
      <alignment horizontal="center" vertical="center"/>
    </xf>
    <xf numFmtId="0" fontId="34" fillId="11" borderId="3" xfId="2" applyFont="1" applyFill="1" applyBorder="1" applyAlignment="1">
      <alignment horizontal="center" vertical="center"/>
    </xf>
    <xf numFmtId="0" fontId="34" fillId="11" borderId="4" xfId="2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</cellXfs>
  <cellStyles count="6">
    <cellStyle name="쉼표 [0]" xfId="4" builtinId="6"/>
    <cellStyle name="좋음" xfId="1" builtinId="26"/>
    <cellStyle name="표준" xfId="0" builtinId="0"/>
    <cellStyle name="표준 2" xfId="3"/>
    <cellStyle name="표준 3" xfId="2"/>
    <cellStyle name="하이퍼링크" xfId="5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jpe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613236</xdr:colOff>
      <xdr:row>3</xdr:row>
      <xdr:rowOff>71344</xdr:rowOff>
    </xdr:from>
    <xdr:to>
      <xdr:col>6</xdr:col>
      <xdr:colOff>2142568</xdr:colOff>
      <xdr:row>3</xdr:row>
      <xdr:rowOff>1518588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200000">
          <a:off x="11286421" y="3885124"/>
          <a:ext cx="1447244" cy="1529332"/>
        </a:xfrm>
        <a:prstGeom prst="rect">
          <a:avLst/>
        </a:prstGeom>
      </xdr:spPr>
    </xdr:pic>
    <xdr:clientData/>
  </xdr:twoCellAnchor>
  <xdr:twoCellAnchor editAs="oneCell">
    <xdr:from>
      <xdr:col>7</xdr:col>
      <xdr:colOff>332968</xdr:colOff>
      <xdr:row>3</xdr:row>
      <xdr:rowOff>97338</xdr:rowOff>
    </xdr:from>
    <xdr:to>
      <xdr:col>7</xdr:col>
      <xdr:colOff>2131352</xdr:colOff>
      <xdr:row>3</xdr:row>
      <xdr:rowOff>1503822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6200000">
          <a:off x="13958047" y="3756212"/>
          <a:ext cx="1406484" cy="1798384"/>
        </a:xfrm>
        <a:prstGeom prst="rect">
          <a:avLst/>
        </a:prstGeom>
      </xdr:spPr>
    </xdr:pic>
    <xdr:clientData/>
  </xdr:twoCellAnchor>
  <xdr:twoCellAnchor editAs="oneCell">
    <xdr:from>
      <xdr:col>6</xdr:col>
      <xdr:colOff>717177</xdr:colOff>
      <xdr:row>4</xdr:row>
      <xdr:rowOff>88067</xdr:rowOff>
    </xdr:from>
    <xdr:to>
      <xdr:col>6</xdr:col>
      <xdr:colOff>2065987</xdr:colOff>
      <xdr:row>4</xdr:row>
      <xdr:rowOff>1528067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349318" y="5547573"/>
          <a:ext cx="1348810" cy="1440000"/>
        </a:xfrm>
        <a:prstGeom prst="rect">
          <a:avLst/>
        </a:prstGeom>
      </xdr:spPr>
    </xdr:pic>
    <xdr:clientData/>
  </xdr:twoCellAnchor>
  <xdr:twoCellAnchor editAs="oneCell">
    <xdr:from>
      <xdr:col>7</xdr:col>
      <xdr:colOff>434932</xdr:colOff>
      <xdr:row>4</xdr:row>
      <xdr:rowOff>134472</xdr:rowOff>
    </xdr:from>
    <xdr:to>
      <xdr:col>7</xdr:col>
      <xdr:colOff>2003542</xdr:colOff>
      <xdr:row>4</xdr:row>
      <xdr:rowOff>1515036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13864061" y="5593978"/>
          <a:ext cx="1568610" cy="1380564"/>
        </a:xfrm>
        <a:prstGeom prst="rect">
          <a:avLst/>
        </a:prstGeom>
      </xdr:spPr>
    </xdr:pic>
    <xdr:clientData/>
  </xdr:twoCellAnchor>
  <xdr:twoCellAnchor editAs="oneCell">
    <xdr:from>
      <xdr:col>6</xdr:col>
      <xdr:colOff>457204</xdr:colOff>
      <xdr:row>5</xdr:row>
      <xdr:rowOff>113301</xdr:rowOff>
    </xdr:from>
    <xdr:to>
      <xdr:col>6</xdr:col>
      <xdr:colOff>2371799</xdr:colOff>
      <xdr:row>5</xdr:row>
      <xdr:rowOff>1497105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16200000">
          <a:off x="11354741" y="6912093"/>
          <a:ext cx="1383804" cy="1914595"/>
        </a:xfrm>
        <a:prstGeom prst="rect">
          <a:avLst/>
        </a:prstGeom>
      </xdr:spPr>
    </xdr:pic>
    <xdr:clientData/>
  </xdr:twoCellAnchor>
  <xdr:twoCellAnchor editAs="oneCell">
    <xdr:from>
      <xdr:col>7</xdr:col>
      <xdr:colOff>443098</xdr:colOff>
      <xdr:row>5</xdr:row>
      <xdr:rowOff>152401</xdr:rowOff>
    </xdr:from>
    <xdr:to>
      <xdr:col>7</xdr:col>
      <xdr:colOff>2095874</xdr:colOff>
      <xdr:row>5</xdr:row>
      <xdr:rowOff>1541930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72227" y="7216589"/>
          <a:ext cx="1652776" cy="1389529"/>
        </a:xfrm>
        <a:prstGeom prst="rect">
          <a:avLst/>
        </a:prstGeom>
      </xdr:spPr>
    </xdr:pic>
    <xdr:clientData/>
  </xdr:twoCellAnchor>
  <xdr:twoCellAnchor editAs="oneCell">
    <xdr:from>
      <xdr:col>6</xdr:col>
      <xdr:colOff>385483</xdr:colOff>
      <xdr:row>6</xdr:row>
      <xdr:rowOff>116542</xdr:rowOff>
    </xdr:from>
    <xdr:to>
      <xdr:col>6</xdr:col>
      <xdr:colOff>2375648</xdr:colOff>
      <xdr:row>6</xdr:row>
      <xdr:rowOff>1510712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17624" y="8785413"/>
          <a:ext cx="1990165" cy="1394170"/>
        </a:xfrm>
        <a:prstGeom prst="rect">
          <a:avLst/>
        </a:prstGeom>
      </xdr:spPr>
    </xdr:pic>
    <xdr:clientData/>
  </xdr:twoCellAnchor>
  <xdr:twoCellAnchor editAs="oneCell">
    <xdr:from>
      <xdr:col>7</xdr:col>
      <xdr:colOff>309580</xdr:colOff>
      <xdr:row>7</xdr:row>
      <xdr:rowOff>66939</xdr:rowOff>
    </xdr:from>
    <xdr:to>
      <xdr:col>7</xdr:col>
      <xdr:colOff>2286810</xdr:colOff>
      <xdr:row>7</xdr:row>
      <xdr:rowOff>1559859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13980864" y="10098337"/>
          <a:ext cx="1492920" cy="1977230"/>
        </a:xfrm>
        <a:prstGeom prst="rect">
          <a:avLst/>
        </a:prstGeom>
      </xdr:spPr>
    </xdr:pic>
    <xdr:clientData/>
  </xdr:twoCellAnchor>
  <xdr:twoCellAnchor editAs="oneCell">
    <xdr:from>
      <xdr:col>6</xdr:col>
      <xdr:colOff>403412</xdr:colOff>
      <xdr:row>8</xdr:row>
      <xdr:rowOff>44823</xdr:rowOff>
    </xdr:from>
    <xdr:to>
      <xdr:col>6</xdr:col>
      <xdr:colOff>2490951</xdr:colOff>
      <xdr:row>8</xdr:row>
      <xdr:rowOff>1551504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16200000">
          <a:off x="11325982" y="11632629"/>
          <a:ext cx="1506681" cy="2087539"/>
        </a:xfrm>
        <a:prstGeom prst="rect">
          <a:avLst/>
        </a:prstGeom>
      </xdr:spPr>
    </xdr:pic>
    <xdr:clientData/>
  </xdr:twoCellAnchor>
  <xdr:twoCellAnchor editAs="oneCell">
    <xdr:from>
      <xdr:col>6</xdr:col>
      <xdr:colOff>631372</xdr:colOff>
      <xdr:row>9</xdr:row>
      <xdr:rowOff>141515</xdr:rowOff>
    </xdr:from>
    <xdr:to>
      <xdr:col>6</xdr:col>
      <xdr:colOff>2209800</xdr:colOff>
      <xdr:row>9</xdr:row>
      <xdr:rowOff>1569413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266715" y="13683344"/>
          <a:ext cx="1578428" cy="1427898"/>
        </a:xfrm>
        <a:prstGeom prst="rect">
          <a:avLst/>
        </a:prstGeom>
      </xdr:spPr>
    </xdr:pic>
    <xdr:clientData/>
  </xdr:twoCellAnchor>
  <xdr:twoCellAnchor editAs="oneCell">
    <xdr:from>
      <xdr:col>7</xdr:col>
      <xdr:colOff>100571</xdr:colOff>
      <xdr:row>51</xdr:row>
      <xdr:rowOff>318655</xdr:rowOff>
    </xdr:from>
    <xdr:to>
      <xdr:col>7</xdr:col>
      <xdr:colOff>2382981</xdr:colOff>
      <xdr:row>51</xdr:row>
      <xdr:rowOff>1332820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25626" y="81326182"/>
          <a:ext cx="2282410" cy="1014165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138547</xdr:colOff>
      <xdr:row>52</xdr:row>
      <xdr:rowOff>200151</xdr:rowOff>
    </xdr:from>
    <xdr:to>
      <xdr:col>6</xdr:col>
      <xdr:colOff>2715493</xdr:colOff>
      <xdr:row>52</xdr:row>
      <xdr:rowOff>1504789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764983" y="82814806"/>
          <a:ext cx="2576946" cy="1304638"/>
        </a:xfrm>
        <a:prstGeom prst="rect">
          <a:avLst/>
        </a:prstGeom>
      </xdr:spPr>
    </xdr:pic>
    <xdr:clientData/>
  </xdr:twoCellAnchor>
  <xdr:twoCellAnchor editAs="oneCell">
    <xdr:from>
      <xdr:col>6</xdr:col>
      <xdr:colOff>603760</xdr:colOff>
      <xdr:row>27</xdr:row>
      <xdr:rowOff>75114</xdr:rowOff>
    </xdr:from>
    <xdr:to>
      <xdr:col>6</xdr:col>
      <xdr:colOff>2068909</xdr:colOff>
      <xdr:row>27</xdr:row>
      <xdr:rowOff>1551709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1224473" y="42517310"/>
          <a:ext cx="1476595" cy="1465149"/>
        </a:xfrm>
        <a:prstGeom prst="rect">
          <a:avLst/>
        </a:prstGeom>
      </xdr:spPr>
    </xdr:pic>
    <xdr:clientData/>
  </xdr:twoCellAnchor>
  <xdr:twoCellAnchor editAs="oneCell">
    <xdr:from>
      <xdr:col>6</xdr:col>
      <xdr:colOff>678873</xdr:colOff>
      <xdr:row>29</xdr:row>
      <xdr:rowOff>69273</xdr:rowOff>
    </xdr:from>
    <xdr:to>
      <xdr:col>6</xdr:col>
      <xdr:colOff>2119746</xdr:colOff>
      <xdr:row>29</xdr:row>
      <xdr:rowOff>1497873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305309" y="45720000"/>
          <a:ext cx="1440873" cy="1428600"/>
        </a:xfrm>
        <a:prstGeom prst="rect">
          <a:avLst/>
        </a:prstGeom>
      </xdr:spPr>
    </xdr:pic>
    <xdr:clientData/>
  </xdr:twoCellAnchor>
  <xdr:twoCellAnchor editAs="oneCell">
    <xdr:from>
      <xdr:col>6</xdr:col>
      <xdr:colOff>361951</xdr:colOff>
      <xdr:row>36</xdr:row>
      <xdr:rowOff>149240</xdr:rowOff>
    </xdr:from>
    <xdr:to>
      <xdr:col>6</xdr:col>
      <xdr:colOff>2182281</xdr:colOff>
      <xdr:row>36</xdr:row>
      <xdr:rowOff>1402785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991851" y="56803940"/>
          <a:ext cx="1820330" cy="1253545"/>
        </a:xfrm>
        <a:prstGeom prst="rect">
          <a:avLst/>
        </a:prstGeom>
      </xdr:spPr>
    </xdr:pic>
    <xdr:clientData/>
  </xdr:twoCellAnchor>
  <xdr:twoCellAnchor editAs="oneCell">
    <xdr:from>
      <xdr:col>6</xdr:col>
      <xdr:colOff>577103</xdr:colOff>
      <xdr:row>32</xdr:row>
      <xdr:rowOff>152400</xdr:rowOff>
    </xdr:from>
    <xdr:to>
      <xdr:col>6</xdr:col>
      <xdr:colOff>2318970</xdr:colOff>
      <xdr:row>32</xdr:row>
      <xdr:rowOff>1504950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207003" y="50406300"/>
          <a:ext cx="1741867" cy="1352550"/>
        </a:xfrm>
        <a:prstGeom prst="rect">
          <a:avLst/>
        </a:prstGeom>
      </xdr:spPr>
    </xdr:pic>
    <xdr:clientData/>
  </xdr:twoCellAnchor>
  <xdr:twoCellAnchor editAs="oneCell">
    <xdr:from>
      <xdr:col>6</xdr:col>
      <xdr:colOff>570380</xdr:colOff>
      <xdr:row>33</xdr:row>
      <xdr:rowOff>216376</xdr:rowOff>
    </xdr:from>
    <xdr:to>
      <xdr:col>6</xdr:col>
      <xdr:colOff>2273016</xdr:colOff>
      <xdr:row>33</xdr:row>
      <xdr:rowOff>1529695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200280" y="52070476"/>
          <a:ext cx="1702636" cy="1313319"/>
        </a:xfrm>
        <a:prstGeom prst="rect">
          <a:avLst/>
        </a:prstGeom>
      </xdr:spPr>
    </xdr:pic>
    <xdr:clientData/>
  </xdr:twoCellAnchor>
  <xdr:twoCellAnchor editAs="oneCell">
    <xdr:from>
      <xdr:col>6</xdr:col>
      <xdr:colOff>539963</xdr:colOff>
      <xdr:row>38</xdr:row>
      <xdr:rowOff>170969</xdr:rowOff>
    </xdr:from>
    <xdr:to>
      <xdr:col>6</xdr:col>
      <xdr:colOff>2245400</xdr:colOff>
      <xdr:row>38</xdr:row>
      <xdr:rowOff>1445196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169863" y="60026069"/>
          <a:ext cx="1705437" cy="1274227"/>
        </a:xfrm>
        <a:prstGeom prst="rect">
          <a:avLst/>
        </a:prstGeom>
      </xdr:spPr>
    </xdr:pic>
    <xdr:clientData/>
  </xdr:twoCellAnchor>
  <xdr:twoCellAnchor editAs="oneCell">
    <xdr:from>
      <xdr:col>7</xdr:col>
      <xdr:colOff>753237</xdr:colOff>
      <xdr:row>35</xdr:row>
      <xdr:rowOff>221463</xdr:rowOff>
    </xdr:from>
    <xdr:to>
      <xdr:col>7</xdr:col>
      <xdr:colOff>1743291</xdr:colOff>
      <xdr:row>35</xdr:row>
      <xdr:rowOff>1533491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10800000">
          <a:off x="14183487" y="55275963"/>
          <a:ext cx="990054" cy="1312028"/>
        </a:xfrm>
        <a:prstGeom prst="rect">
          <a:avLst/>
        </a:prstGeom>
      </xdr:spPr>
    </xdr:pic>
    <xdr:clientData/>
  </xdr:twoCellAnchor>
  <xdr:twoCellAnchor editAs="oneCell">
    <xdr:from>
      <xdr:col>6</xdr:col>
      <xdr:colOff>473906</xdr:colOff>
      <xdr:row>34</xdr:row>
      <xdr:rowOff>117283</xdr:rowOff>
    </xdr:from>
    <xdr:to>
      <xdr:col>6</xdr:col>
      <xdr:colOff>2428527</xdr:colOff>
      <xdr:row>34</xdr:row>
      <xdr:rowOff>1465350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103806" y="53571583"/>
          <a:ext cx="1954621" cy="1348067"/>
        </a:xfrm>
        <a:prstGeom prst="rect">
          <a:avLst/>
        </a:prstGeom>
      </xdr:spPr>
    </xdr:pic>
    <xdr:clientData/>
  </xdr:twoCellAnchor>
  <xdr:twoCellAnchor editAs="oneCell">
    <xdr:from>
      <xdr:col>6</xdr:col>
      <xdr:colOff>438150</xdr:colOff>
      <xdr:row>43</xdr:row>
      <xdr:rowOff>108715</xdr:rowOff>
    </xdr:from>
    <xdr:to>
      <xdr:col>6</xdr:col>
      <xdr:colOff>2457225</xdr:colOff>
      <xdr:row>43</xdr:row>
      <xdr:rowOff>1562100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068050" y="67964815"/>
          <a:ext cx="2019075" cy="1453385"/>
        </a:xfrm>
        <a:prstGeom prst="rect">
          <a:avLst/>
        </a:prstGeom>
      </xdr:spPr>
    </xdr:pic>
    <xdr:clientData/>
  </xdr:twoCellAnchor>
  <xdr:twoCellAnchor editAs="oneCell">
    <xdr:from>
      <xdr:col>7</xdr:col>
      <xdr:colOff>251751</xdr:colOff>
      <xdr:row>42</xdr:row>
      <xdr:rowOff>143988</xdr:rowOff>
    </xdr:from>
    <xdr:to>
      <xdr:col>7</xdr:col>
      <xdr:colOff>2343151</xdr:colOff>
      <xdr:row>42</xdr:row>
      <xdr:rowOff>1504705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682001" y="66399888"/>
          <a:ext cx="2091400" cy="1360717"/>
        </a:xfrm>
        <a:prstGeom prst="rect">
          <a:avLst/>
        </a:prstGeom>
      </xdr:spPr>
    </xdr:pic>
    <xdr:clientData/>
  </xdr:twoCellAnchor>
  <xdr:twoCellAnchor editAs="oneCell">
    <xdr:from>
      <xdr:col>7</xdr:col>
      <xdr:colOff>325022</xdr:colOff>
      <xdr:row>41</xdr:row>
      <xdr:rowOff>59895</xdr:rowOff>
    </xdr:from>
    <xdr:to>
      <xdr:col>7</xdr:col>
      <xdr:colOff>2330945</xdr:colOff>
      <xdr:row>41</xdr:row>
      <xdr:rowOff>1565029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16200000">
          <a:off x="14005667" y="64465200"/>
          <a:ext cx="1505134" cy="2005923"/>
        </a:xfrm>
        <a:prstGeom prst="rect">
          <a:avLst/>
        </a:prstGeom>
      </xdr:spPr>
    </xdr:pic>
    <xdr:clientData/>
  </xdr:twoCellAnchor>
  <xdr:twoCellAnchor editAs="oneCell">
    <xdr:from>
      <xdr:col>6</xdr:col>
      <xdr:colOff>332509</xdr:colOff>
      <xdr:row>17</xdr:row>
      <xdr:rowOff>62346</xdr:rowOff>
    </xdr:from>
    <xdr:to>
      <xdr:col>6</xdr:col>
      <xdr:colOff>2568409</xdr:colOff>
      <xdr:row>17</xdr:row>
      <xdr:rowOff>1569027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958945" y="26427546"/>
          <a:ext cx="2235900" cy="1506681"/>
        </a:xfrm>
        <a:prstGeom prst="rect">
          <a:avLst/>
        </a:prstGeom>
      </xdr:spPr>
    </xdr:pic>
    <xdr:clientData/>
  </xdr:twoCellAnchor>
  <xdr:twoCellAnchor editAs="oneCell">
    <xdr:from>
      <xdr:col>7</xdr:col>
      <xdr:colOff>310190</xdr:colOff>
      <xdr:row>19</xdr:row>
      <xdr:rowOff>82930</xdr:rowOff>
    </xdr:from>
    <xdr:to>
      <xdr:col>7</xdr:col>
      <xdr:colOff>2269208</xdr:colOff>
      <xdr:row>19</xdr:row>
      <xdr:rowOff>1562099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13980364" y="29294306"/>
          <a:ext cx="1479169" cy="1959018"/>
        </a:xfrm>
        <a:prstGeom prst="rect">
          <a:avLst/>
        </a:prstGeom>
      </xdr:spPr>
    </xdr:pic>
    <xdr:clientData/>
  </xdr:twoCellAnchor>
  <xdr:twoCellAnchor editAs="oneCell">
    <xdr:from>
      <xdr:col>6</xdr:col>
      <xdr:colOff>486073</xdr:colOff>
      <xdr:row>22</xdr:row>
      <xdr:rowOff>38100</xdr:rowOff>
    </xdr:from>
    <xdr:to>
      <xdr:col>6</xdr:col>
      <xdr:colOff>2362201</xdr:colOff>
      <xdr:row>22</xdr:row>
      <xdr:rowOff>1513882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115973" y="34290000"/>
          <a:ext cx="1876128" cy="1475782"/>
        </a:xfrm>
        <a:prstGeom prst="rect">
          <a:avLst/>
        </a:prstGeom>
      </xdr:spPr>
    </xdr:pic>
    <xdr:clientData/>
  </xdr:twoCellAnchor>
  <xdr:twoCellAnchor editAs="oneCell">
    <xdr:from>
      <xdr:col>6</xdr:col>
      <xdr:colOff>550490</xdr:colOff>
      <xdr:row>24</xdr:row>
      <xdr:rowOff>124881</xdr:rowOff>
    </xdr:from>
    <xdr:to>
      <xdr:col>6</xdr:col>
      <xdr:colOff>2255620</xdr:colOff>
      <xdr:row>24</xdr:row>
      <xdr:rowOff>1543050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180390" y="37577181"/>
          <a:ext cx="1705130" cy="1418169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23</xdr:row>
      <xdr:rowOff>89864</xdr:rowOff>
    </xdr:from>
    <xdr:to>
      <xdr:col>6</xdr:col>
      <xdr:colOff>2608043</xdr:colOff>
      <xdr:row>23</xdr:row>
      <xdr:rowOff>1504950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953750" y="35941964"/>
          <a:ext cx="2284193" cy="1415086"/>
        </a:xfrm>
        <a:prstGeom prst="rect">
          <a:avLst/>
        </a:prstGeom>
      </xdr:spPr>
    </xdr:pic>
    <xdr:clientData/>
  </xdr:twoCellAnchor>
  <xdr:twoCellAnchor editAs="oneCell">
    <xdr:from>
      <xdr:col>7</xdr:col>
      <xdr:colOff>419784</xdr:colOff>
      <xdr:row>48</xdr:row>
      <xdr:rowOff>127708</xdr:rowOff>
    </xdr:from>
    <xdr:to>
      <xdr:col>7</xdr:col>
      <xdr:colOff>1954930</xdr:colOff>
      <xdr:row>48</xdr:row>
      <xdr:rowOff>1504954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r="39148" b="9726"/>
        <a:stretch/>
      </xdr:blipFill>
      <xdr:spPr>
        <a:xfrm rot="5400000">
          <a:off x="13928984" y="75905858"/>
          <a:ext cx="1377246" cy="1535146"/>
        </a:xfrm>
        <a:prstGeom prst="rect">
          <a:avLst/>
        </a:prstGeom>
      </xdr:spPr>
    </xdr:pic>
    <xdr:clientData/>
  </xdr:twoCellAnchor>
  <xdr:twoCellAnchor editAs="oneCell">
    <xdr:from>
      <xdr:col>6</xdr:col>
      <xdr:colOff>463122</xdr:colOff>
      <xdr:row>48</xdr:row>
      <xdr:rowOff>111579</xdr:rowOff>
    </xdr:from>
    <xdr:to>
      <xdr:col>6</xdr:col>
      <xdr:colOff>2305050</xdr:colOff>
      <xdr:row>48</xdr:row>
      <xdr:rowOff>1516356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093022" y="75968679"/>
          <a:ext cx="1841928" cy="1404777"/>
        </a:xfrm>
        <a:prstGeom prst="rect">
          <a:avLst/>
        </a:prstGeom>
      </xdr:spPr>
    </xdr:pic>
    <xdr:clientData/>
  </xdr:twoCellAnchor>
  <xdr:twoCellAnchor editAs="oneCell">
    <xdr:from>
      <xdr:col>6</xdr:col>
      <xdr:colOff>689003</xdr:colOff>
      <xdr:row>46</xdr:row>
      <xdr:rowOff>95251</xdr:rowOff>
    </xdr:from>
    <xdr:to>
      <xdr:col>6</xdr:col>
      <xdr:colOff>2206473</xdr:colOff>
      <xdr:row>46</xdr:row>
      <xdr:rowOff>1485901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318903" y="72751951"/>
          <a:ext cx="1517470" cy="1390650"/>
        </a:xfrm>
        <a:prstGeom prst="rect">
          <a:avLst/>
        </a:prstGeom>
      </xdr:spPr>
    </xdr:pic>
    <xdr:clientData/>
  </xdr:twoCellAnchor>
  <xdr:twoCellAnchor editAs="oneCell">
    <xdr:from>
      <xdr:col>6</xdr:col>
      <xdr:colOff>874060</xdr:colOff>
      <xdr:row>45</xdr:row>
      <xdr:rowOff>171451</xdr:rowOff>
    </xdr:from>
    <xdr:to>
      <xdr:col>6</xdr:col>
      <xdr:colOff>1915732</xdr:colOff>
      <xdr:row>45</xdr:row>
      <xdr:rowOff>1390651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503960" y="71227951"/>
          <a:ext cx="1041672" cy="1219200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533401</xdr:colOff>
      <xdr:row>14</xdr:row>
      <xdr:rowOff>83794</xdr:rowOff>
    </xdr:from>
    <xdr:to>
      <xdr:col>6</xdr:col>
      <xdr:colOff>2305050</xdr:colOff>
      <xdr:row>14</xdr:row>
      <xdr:rowOff>1527500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163301" y="21534094"/>
          <a:ext cx="1771649" cy="1443706"/>
        </a:xfrm>
        <a:prstGeom prst="rect">
          <a:avLst/>
        </a:prstGeom>
      </xdr:spPr>
    </xdr:pic>
    <xdr:clientData/>
  </xdr:twoCellAnchor>
  <xdr:twoCellAnchor editAs="oneCell">
    <xdr:from>
      <xdr:col>6</xdr:col>
      <xdr:colOff>236384</xdr:colOff>
      <xdr:row>13</xdr:row>
      <xdr:rowOff>111291</xdr:rowOff>
    </xdr:from>
    <xdr:to>
      <xdr:col>6</xdr:col>
      <xdr:colOff>2656596</xdr:colOff>
      <xdr:row>13</xdr:row>
      <xdr:rowOff>1516175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866284" y="19961391"/>
          <a:ext cx="2420212" cy="1404884"/>
        </a:xfrm>
        <a:prstGeom prst="rect">
          <a:avLst/>
        </a:prstGeom>
      </xdr:spPr>
    </xdr:pic>
    <xdr:clientData/>
  </xdr:twoCellAnchor>
  <xdr:twoCellAnchor editAs="oneCell">
    <xdr:from>
      <xdr:col>7</xdr:col>
      <xdr:colOff>335660</xdr:colOff>
      <xdr:row>12</xdr:row>
      <xdr:rowOff>91592</xdr:rowOff>
    </xdr:from>
    <xdr:to>
      <xdr:col>7</xdr:col>
      <xdr:colOff>2257978</xdr:colOff>
      <xdr:row>12</xdr:row>
      <xdr:rowOff>1543050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14001340" y="18106062"/>
          <a:ext cx="1451458" cy="1922318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285750</xdr:colOff>
      <xdr:row>11</xdr:row>
      <xdr:rowOff>38100</xdr:rowOff>
    </xdr:from>
    <xdr:to>
      <xdr:col>6</xdr:col>
      <xdr:colOff>2581824</xdr:colOff>
      <xdr:row>11</xdr:row>
      <xdr:rowOff>1562100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915650" y="16687800"/>
          <a:ext cx="2296074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379267</xdr:colOff>
      <xdr:row>21</xdr:row>
      <xdr:rowOff>51664</xdr:rowOff>
    </xdr:from>
    <xdr:to>
      <xdr:col>6</xdr:col>
      <xdr:colOff>2576945</xdr:colOff>
      <xdr:row>21</xdr:row>
      <xdr:rowOff>1488246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005703" y="32845373"/>
          <a:ext cx="2197678" cy="1436582"/>
        </a:xfrm>
        <a:prstGeom prst="rect">
          <a:avLst/>
        </a:prstGeom>
      </xdr:spPr>
    </xdr:pic>
    <xdr:clientData/>
  </xdr:twoCellAnchor>
  <xdr:twoCellAnchor editAs="oneCell">
    <xdr:from>
      <xdr:col>6</xdr:col>
      <xdr:colOff>235760</xdr:colOff>
      <xdr:row>20</xdr:row>
      <xdr:rowOff>406978</xdr:rowOff>
    </xdr:from>
    <xdr:to>
      <xdr:col>6</xdr:col>
      <xdr:colOff>2649768</xdr:colOff>
      <xdr:row>20</xdr:row>
      <xdr:rowOff>1703144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153142" y="31593560"/>
          <a:ext cx="2414008" cy="1296166"/>
        </a:xfrm>
        <a:prstGeom prst="rect">
          <a:avLst/>
        </a:prstGeom>
      </xdr:spPr>
    </xdr:pic>
    <xdr:clientData/>
  </xdr:twoCellAnchor>
  <xdr:twoCellAnchor editAs="oneCell">
    <xdr:from>
      <xdr:col>7</xdr:col>
      <xdr:colOff>480364</xdr:colOff>
      <xdr:row>21</xdr:row>
      <xdr:rowOff>49756</xdr:rowOff>
    </xdr:from>
    <xdr:to>
      <xdr:col>7</xdr:col>
      <xdr:colOff>2076064</xdr:colOff>
      <xdr:row>21</xdr:row>
      <xdr:rowOff>1565569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945362" y="32803522"/>
          <a:ext cx="1515813" cy="1595700"/>
        </a:xfrm>
        <a:prstGeom prst="rect">
          <a:avLst/>
        </a:prstGeom>
      </xdr:spPr>
    </xdr:pic>
    <xdr:clientData/>
  </xdr:twoCellAnchor>
  <xdr:twoCellAnchor editAs="oneCell">
    <xdr:from>
      <xdr:col>6</xdr:col>
      <xdr:colOff>249381</xdr:colOff>
      <xdr:row>16</xdr:row>
      <xdr:rowOff>342086</xdr:rowOff>
    </xdr:from>
    <xdr:to>
      <xdr:col>6</xdr:col>
      <xdr:colOff>2665982</xdr:colOff>
      <xdr:row>16</xdr:row>
      <xdr:rowOff>1305791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875817" y="25100159"/>
          <a:ext cx="2416601" cy="963705"/>
        </a:xfrm>
        <a:prstGeom prst="rect">
          <a:avLst/>
        </a:prstGeom>
      </xdr:spPr>
    </xdr:pic>
    <xdr:clientData/>
  </xdr:twoCellAnchor>
  <xdr:twoCellAnchor editAs="oneCell">
    <xdr:from>
      <xdr:col>7</xdr:col>
      <xdr:colOff>327103</xdr:colOff>
      <xdr:row>17</xdr:row>
      <xdr:rowOff>81199</xdr:rowOff>
    </xdr:from>
    <xdr:to>
      <xdr:col>7</xdr:col>
      <xdr:colOff>2272148</xdr:colOff>
      <xdr:row>17</xdr:row>
      <xdr:rowOff>1549818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6200000">
          <a:off x="13990371" y="26208186"/>
          <a:ext cx="1468619" cy="1945045"/>
        </a:xfrm>
        <a:prstGeom prst="rect">
          <a:avLst/>
        </a:prstGeom>
      </xdr:spPr>
    </xdr:pic>
    <xdr:clientData/>
  </xdr:twoCellAnchor>
  <xdr:twoCellAnchor editAs="oneCell">
    <xdr:from>
      <xdr:col>6</xdr:col>
      <xdr:colOff>498109</xdr:colOff>
      <xdr:row>15</xdr:row>
      <xdr:rowOff>68036</xdr:rowOff>
    </xdr:from>
    <xdr:to>
      <xdr:col>6</xdr:col>
      <xdr:colOff>2133600</xdr:colOff>
      <xdr:row>15</xdr:row>
      <xdr:rowOff>1542919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124545" y="23218981"/>
          <a:ext cx="1635491" cy="1474883"/>
        </a:xfrm>
        <a:prstGeom prst="rect">
          <a:avLst/>
        </a:prstGeom>
      </xdr:spPr>
    </xdr:pic>
    <xdr:clientData/>
  </xdr:twoCellAnchor>
  <xdr:twoCellAnchor editAs="oneCell">
    <xdr:from>
      <xdr:col>7</xdr:col>
      <xdr:colOff>515674</xdr:colOff>
      <xdr:row>15</xdr:row>
      <xdr:rowOff>138545</xdr:rowOff>
    </xdr:from>
    <xdr:to>
      <xdr:col>7</xdr:col>
      <xdr:colOff>2064327</xdr:colOff>
      <xdr:row>15</xdr:row>
      <xdr:rowOff>1529663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13940729" y="23289490"/>
          <a:ext cx="1548653" cy="1391118"/>
        </a:xfrm>
        <a:prstGeom prst="rect">
          <a:avLst/>
        </a:prstGeom>
      </xdr:spPr>
    </xdr:pic>
    <xdr:clientData/>
  </xdr:twoCellAnchor>
  <xdr:twoCellAnchor editAs="oneCell">
    <xdr:from>
      <xdr:col>6</xdr:col>
      <xdr:colOff>332509</xdr:colOff>
      <xdr:row>18</xdr:row>
      <xdr:rowOff>69273</xdr:rowOff>
    </xdr:from>
    <xdr:to>
      <xdr:col>6</xdr:col>
      <xdr:colOff>2568409</xdr:colOff>
      <xdr:row>18</xdr:row>
      <xdr:rowOff>1575954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958945" y="28041600"/>
          <a:ext cx="2235900" cy="1506681"/>
        </a:xfrm>
        <a:prstGeom prst="rect">
          <a:avLst/>
        </a:prstGeom>
      </xdr:spPr>
    </xdr:pic>
    <xdr:clientData/>
  </xdr:twoCellAnchor>
  <xdr:twoCellAnchor editAs="oneCell">
    <xdr:from>
      <xdr:col>13</xdr:col>
      <xdr:colOff>526472</xdr:colOff>
      <xdr:row>20</xdr:row>
      <xdr:rowOff>886691</xdr:rowOff>
    </xdr:from>
    <xdr:to>
      <xdr:col>13</xdr:col>
      <xdr:colOff>1704108</xdr:colOff>
      <xdr:row>20</xdr:row>
      <xdr:rowOff>1909540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5021308" y="32073273"/>
          <a:ext cx="1177636" cy="102284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store.boschrexroth.com/ko/kr/p/shaft-support-block-r105602500" TargetMode="External"/><Relationship Id="rId13" Type="http://schemas.openxmlformats.org/officeDocument/2006/relationships/hyperlink" Target="https://parts.cat.com/ko/catcorp/search?q=o-ring%2040mm&amp;page=1" TargetMode="External"/><Relationship Id="rId3" Type="http://schemas.openxmlformats.org/officeDocument/2006/relationships/hyperlink" Target="http://www.kosmodrom.com.ua/el.php?name=BGB240128-02B-LW-FPTWD" TargetMode="External"/><Relationship Id="rId7" Type="http://schemas.openxmlformats.org/officeDocument/2006/relationships/hyperlink" Target="https://www.mouser.kr/ProductDetail/Sensirion/SFM4200-Air-Downmount?qs=17u8i%2FzlE886R87iBF25YA%3D%3D" TargetMode="External"/><Relationship Id="rId12" Type="http://schemas.openxmlformats.org/officeDocument/2006/relationships/hyperlink" Target="https://www.ebay.com/itm/223482850846" TargetMode="External"/><Relationship Id="rId17" Type="http://schemas.openxmlformats.org/officeDocument/2006/relationships/drawing" Target="../drawings/drawing1.xml"/><Relationship Id="rId2" Type="http://schemas.openxmlformats.org/officeDocument/2006/relationships/hyperlink" Target="https://www.ebay.com/itm/115853289693?_skw=7inch+TFT+LCD+%28TTL%29+800x+480+%EC%B9%BC%EB%9D%BC+LCD+%EB%B0%8F+Touch+Screen&amp;itmmeta=01JZMHJ7FDK6RB576N8G1SF8Q7&amp;hash=item1af964e8dd:g:baYAAOSwWDJkp4V7&amp;itmprp=enc%3AAQAKAAABEFkggFvd1GGDu0w3yXCmi1d7p5ktGdJvdmX7sv0lLu4Iozem67t5J0zN6pUNP4AgxhG0AQ%2Fh00AXlJzLFoXadNtyYoRfbk2ZCOgLDDxNKXVZpnh5pp6iUKVD%2Ft4XojpgXc2qp0Gxdt33CPetwVBJAe%2FbH%2FfSOYeCgvjics8bcizUqdOLnt%2BR2KKC%2Bs5ErxLojhN0tZuZ3NKKJjkJaJgmf4LxlRsCzVHh7DQkYDpC7gQVlKFyCNohLQqCc%2FaUsMtLC65fNctaQhZHbS1yj3aOd3fE%2FVWzCq02%2B%2BzCHst0QYl2CjVpN%2BLHg9bkcPnTa0TjHxblk7ijAIyu82NkftT8yXMIRnQiLym9mJCNw5Jhs5NY%7Ctkp%3ABFBM7PfIkf1l" TargetMode="External"/><Relationship Id="rId16" Type="http://schemas.openxmlformats.org/officeDocument/2006/relationships/hyperlink" Target="https://soluparts.com/products/ecotech/sc27694/" TargetMode="External"/><Relationship Id="rId1" Type="http://schemas.openxmlformats.org/officeDocument/2006/relationships/hyperlink" Target="https://soluparts.com/products/ecotech/sc27691/" TargetMode="External"/><Relationship Id="rId6" Type="http://schemas.openxmlformats.org/officeDocument/2006/relationships/hyperlink" Target="https://ko.aliexpress.com/i/1005001289895412.html" TargetMode="External"/><Relationship Id="rId11" Type="http://schemas.openxmlformats.org/officeDocument/2006/relationships/hyperlink" Target="https://www.alibaba.com/product-detail/RS-BYH-M-EX-4-10_1601134596985.html%20%20%20(RS-BYH-M-EX&#45208;RS-BYH-M-EX%204~10%20&#51004;&#47196;%20&#44160;&#49353;)" TargetMode="External"/><Relationship Id="rId5" Type="http://schemas.openxmlformats.org/officeDocument/2006/relationships/hyperlink" Target="https://www.indiamart.com/proddetail/ametek-motor-119655-00-2852227954312.html" TargetMode="External"/><Relationship Id="rId15" Type="http://schemas.openxmlformats.org/officeDocument/2006/relationships/hyperlink" Target="https://medsolutions.taplink.ws/?fbclid=PAZXh0bgNhZW0CMTEAAacVESwt6zYgg4yQeccmumkJZBn_HrAH4GLfXYfW6NBf6DzD3KTNnX9PeqBOPw_aem_E00-OE_KpxSe4Omwt01TUg" TargetMode="External"/><Relationship Id="rId10" Type="http://schemas.openxmlformats.org/officeDocument/2006/relationships/hyperlink" Target="https://www.renkeer.com/product/solar-radiation-shield/" TargetMode="External"/><Relationship Id="rId4" Type="http://schemas.openxmlformats.org/officeDocument/2006/relationships/hyperlink" Target="https://kscleanermall.com/product/detail.html?product_no=422" TargetMode="External"/><Relationship Id="rId9" Type="http://schemas.openxmlformats.org/officeDocument/2006/relationships/hyperlink" Target="https://ko.aliexpress.com/i/1005001289895412.html" TargetMode="External"/><Relationship Id="rId14" Type="http://schemas.openxmlformats.org/officeDocument/2006/relationships/hyperlink" Target="https://www.alibaba.com/product-detail/PM2-5-Impactor-Of-Low-Volume_1601123405973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56"/>
  <sheetViews>
    <sheetView tabSelected="1" zoomScale="70" zoomScaleNormal="70" workbookViewId="0">
      <selection activeCell="E21" sqref="E21:E25"/>
    </sheetView>
  </sheetViews>
  <sheetFormatPr defaultRowHeight="17.399999999999999" x14ac:dyDescent="0.4"/>
  <cols>
    <col min="2" max="2" width="33.69921875" customWidth="1"/>
    <col min="3" max="3" width="29.5" customWidth="1"/>
    <col min="4" max="5" width="36.69921875" customWidth="1"/>
    <col min="6" max="6" width="25.8984375" customWidth="1"/>
  </cols>
  <sheetData>
    <row r="1" spans="1:6" ht="51" customHeight="1" x14ac:dyDescent="0.4">
      <c r="A1" s="1" t="s">
        <v>4</v>
      </c>
      <c r="B1" s="1" t="s">
        <v>1</v>
      </c>
      <c r="C1" s="1" t="s">
        <v>2</v>
      </c>
      <c r="D1" s="1" t="s">
        <v>3</v>
      </c>
      <c r="E1" s="1" t="s">
        <v>163</v>
      </c>
      <c r="F1" s="1" t="s">
        <v>99</v>
      </c>
    </row>
    <row r="2" spans="1:6" ht="19.2" x14ac:dyDescent="0.45">
      <c r="A2" s="2">
        <v>1</v>
      </c>
      <c r="B2" s="151" t="s">
        <v>0</v>
      </c>
      <c r="C2" s="147" t="s">
        <v>90</v>
      </c>
      <c r="D2" s="3" t="s">
        <v>14</v>
      </c>
      <c r="E2" s="181" t="s">
        <v>164</v>
      </c>
      <c r="F2" s="4" t="s">
        <v>15</v>
      </c>
    </row>
    <row r="3" spans="1:6" ht="19.2" x14ac:dyDescent="0.45">
      <c r="A3" s="2">
        <v>2</v>
      </c>
      <c r="B3" s="151"/>
      <c r="C3" s="147"/>
      <c r="D3" s="3" t="s">
        <v>5</v>
      </c>
      <c r="E3" s="182"/>
      <c r="F3" s="4" t="s">
        <v>16</v>
      </c>
    </row>
    <row r="4" spans="1:6" ht="19.2" x14ac:dyDescent="0.45">
      <c r="A4" s="2">
        <v>3</v>
      </c>
      <c r="B4" s="151"/>
      <c r="C4" s="147"/>
      <c r="D4" s="3" t="s">
        <v>6</v>
      </c>
      <c r="E4" s="182"/>
      <c r="F4" s="4" t="s">
        <v>17</v>
      </c>
    </row>
    <row r="5" spans="1:6" ht="19.2" x14ac:dyDescent="0.45">
      <c r="A5" s="2">
        <v>4</v>
      </c>
      <c r="B5" s="151"/>
      <c r="C5" s="147"/>
      <c r="D5" s="3" t="s">
        <v>7</v>
      </c>
      <c r="E5" s="182"/>
      <c r="F5" s="5" t="s">
        <v>18</v>
      </c>
    </row>
    <row r="6" spans="1:6" ht="19.2" x14ac:dyDescent="0.45">
      <c r="A6" s="2">
        <v>5</v>
      </c>
      <c r="B6" s="151"/>
      <c r="C6" s="147"/>
      <c r="D6" s="3" t="s">
        <v>8</v>
      </c>
      <c r="E6" s="182"/>
      <c r="F6" s="4" t="s">
        <v>19</v>
      </c>
    </row>
    <row r="7" spans="1:6" ht="19.2" x14ac:dyDescent="0.45">
      <c r="A7" s="2">
        <v>6</v>
      </c>
      <c r="B7" s="151"/>
      <c r="C7" s="147"/>
      <c r="D7" s="6" t="s">
        <v>9</v>
      </c>
      <c r="E7" s="182"/>
      <c r="F7" s="4" t="s">
        <v>20</v>
      </c>
    </row>
    <row r="8" spans="1:6" ht="19.2" x14ac:dyDescent="0.45">
      <c r="A8" s="2">
        <v>7</v>
      </c>
      <c r="B8" s="151"/>
      <c r="C8" s="147"/>
      <c r="D8" s="3" t="s">
        <v>10</v>
      </c>
      <c r="E8" s="182"/>
      <c r="F8" s="2" t="s">
        <v>21</v>
      </c>
    </row>
    <row r="9" spans="1:6" ht="19.2" x14ac:dyDescent="0.45">
      <c r="A9" s="2">
        <v>8</v>
      </c>
      <c r="B9" s="151"/>
      <c r="C9" s="147"/>
      <c r="D9" s="3" t="s">
        <v>11</v>
      </c>
      <c r="E9" s="182"/>
      <c r="F9" s="4" t="s">
        <v>22</v>
      </c>
    </row>
    <row r="10" spans="1:6" ht="19.2" x14ac:dyDescent="0.45">
      <c r="A10" s="2">
        <v>9</v>
      </c>
      <c r="B10" s="151"/>
      <c r="C10" s="147"/>
      <c r="D10" s="7" t="s">
        <v>12</v>
      </c>
      <c r="E10" s="182"/>
      <c r="F10" s="2" t="s">
        <v>23</v>
      </c>
    </row>
    <row r="11" spans="1:6" ht="19.2" x14ac:dyDescent="0.45">
      <c r="A11" s="2">
        <v>10</v>
      </c>
      <c r="B11" s="151"/>
      <c r="C11" s="147"/>
      <c r="D11" s="3" t="s">
        <v>13</v>
      </c>
      <c r="E11" s="182"/>
      <c r="F11" s="2" t="s">
        <v>24</v>
      </c>
    </row>
    <row r="12" spans="1:6" ht="19.2" x14ac:dyDescent="0.45">
      <c r="A12" s="2">
        <v>11</v>
      </c>
      <c r="B12" s="151" t="s">
        <v>25</v>
      </c>
      <c r="C12" s="147"/>
      <c r="D12" s="3" t="s">
        <v>26</v>
      </c>
      <c r="E12" s="182"/>
      <c r="F12" s="4" t="s">
        <v>86</v>
      </c>
    </row>
    <row r="13" spans="1:6" ht="19.2" x14ac:dyDescent="0.45">
      <c r="A13" s="2">
        <v>12</v>
      </c>
      <c r="B13" s="151"/>
      <c r="C13" s="147"/>
      <c r="D13" s="3" t="s">
        <v>27</v>
      </c>
      <c r="E13" s="182"/>
      <c r="F13" s="4" t="s">
        <v>87</v>
      </c>
    </row>
    <row r="14" spans="1:6" ht="19.2" x14ac:dyDescent="0.45">
      <c r="A14" s="2">
        <v>13</v>
      </c>
      <c r="B14" s="151"/>
      <c r="C14" s="147"/>
      <c r="D14" s="7" t="s">
        <v>28</v>
      </c>
      <c r="E14" s="182"/>
      <c r="F14" s="4" t="s">
        <v>88</v>
      </c>
    </row>
    <row r="15" spans="1:6" ht="19.2" x14ac:dyDescent="0.45">
      <c r="A15" s="2">
        <v>14</v>
      </c>
      <c r="B15" s="151"/>
      <c r="C15" s="147"/>
      <c r="D15" s="3" t="s">
        <v>29</v>
      </c>
      <c r="E15" s="182"/>
      <c r="F15" s="5" t="s">
        <v>89</v>
      </c>
    </row>
    <row r="16" spans="1:6" ht="23.4" customHeight="1" x14ac:dyDescent="0.4">
      <c r="A16" s="2">
        <v>15</v>
      </c>
      <c r="B16" s="151" t="s">
        <v>30</v>
      </c>
      <c r="C16" s="147"/>
      <c r="D16" s="8" t="s">
        <v>35</v>
      </c>
      <c r="E16" s="182"/>
      <c r="F16" s="9" t="s">
        <v>34</v>
      </c>
    </row>
    <row r="17" spans="1:6" ht="19.2" x14ac:dyDescent="0.45">
      <c r="A17" s="2">
        <v>16</v>
      </c>
      <c r="B17" s="151"/>
      <c r="C17" s="147"/>
      <c r="D17" s="7" t="s">
        <v>31</v>
      </c>
      <c r="E17" s="182"/>
      <c r="F17" s="2" t="s">
        <v>33</v>
      </c>
    </row>
    <row r="18" spans="1:6" ht="19.2" x14ac:dyDescent="0.45">
      <c r="A18" s="2">
        <v>17</v>
      </c>
      <c r="B18" s="151"/>
      <c r="C18" s="147"/>
      <c r="D18" s="3" t="s">
        <v>32</v>
      </c>
      <c r="E18" s="182"/>
      <c r="F18" s="4" t="s">
        <v>21</v>
      </c>
    </row>
    <row r="19" spans="1:6" ht="19.2" x14ac:dyDescent="0.45">
      <c r="A19" s="2">
        <v>18</v>
      </c>
      <c r="B19" s="151" t="s">
        <v>36</v>
      </c>
      <c r="C19" s="147"/>
      <c r="D19" s="3" t="s">
        <v>37</v>
      </c>
      <c r="E19" s="182"/>
      <c r="F19" s="4" t="s">
        <v>39</v>
      </c>
    </row>
    <row r="20" spans="1:6" ht="19.2" x14ac:dyDescent="0.45">
      <c r="A20" s="2">
        <v>19</v>
      </c>
      <c r="B20" s="151"/>
      <c r="C20" s="147"/>
      <c r="D20" s="3" t="s">
        <v>38</v>
      </c>
      <c r="E20" s="183"/>
      <c r="F20" s="4" t="s">
        <v>40</v>
      </c>
    </row>
    <row r="21" spans="1:6" ht="19.2" x14ac:dyDescent="0.45">
      <c r="A21" s="10">
        <v>20</v>
      </c>
      <c r="B21" s="146" t="s">
        <v>41</v>
      </c>
      <c r="C21" s="148" t="s">
        <v>91</v>
      </c>
      <c r="D21" s="11" t="s">
        <v>106</v>
      </c>
      <c r="E21" s="184" t="s">
        <v>164</v>
      </c>
      <c r="F21" s="12" t="s">
        <v>44</v>
      </c>
    </row>
    <row r="22" spans="1:6" ht="19.2" x14ac:dyDescent="0.45">
      <c r="A22" s="10">
        <v>21</v>
      </c>
      <c r="B22" s="146"/>
      <c r="C22" s="148"/>
      <c r="D22" s="11" t="s">
        <v>42</v>
      </c>
      <c r="E22" s="185"/>
      <c r="F22" s="13" t="s">
        <v>43</v>
      </c>
    </row>
    <row r="23" spans="1:6" ht="19.2" x14ac:dyDescent="0.45">
      <c r="A23" s="10">
        <v>22</v>
      </c>
      <c r="B23" s="146" t="s">
        <v>45</v>
      </c>
      <c r="C23" s="148"/>
      <c r="D23" s="11" t="s">
        <v>46</v>
      </c>
      <c r="E23" s="185"/>
      <c r="F23" s="14" t="s">
        <v>49</v>
      </c>
    </row>
    <row r="24" spans="1:6" ht="19.2" x14ac:dyDescent="0.45">
      <c r="A24" s="10">
        <v>23</v>
      </c>
      <c r="B24" s="146"/>
      <c r="C24" s="148"/>
      <c r="D24" s="11" t="s">
        <v>47</v>
      </c>
      <c r="E24" s="185"/>
      <c r="F24" s="12" t="s">
        <v>50</v>
      </c>
    </row>
    <row r="25" spans="1:6" ht="19.2" x14ac:dyDescent="0.45">
      <c r="A25" s="10">
        <v>24</v>
      </c>
      <c r="B25" s="146"/>
      <c r="C25" s="148"/>
      <c r="D25" s="15" t="s">
        <v>48</v>
      </c>
      <c r="E25" s="186"/>
      <c r="F25" s="12" t="s">
        <v>51</v>
      </c>
    </row>
    <row r="26" spans="1:6" ht="19.2" x14ac:dyDescent="0.45">
      <c r="A26" s="16">
        <v>25</v>
      </c>
      <c r="B26" s="152" t="s">
        <v>52</v>
      </c>
      <c r="C26" s="149" t="s">
        <v>92</v>
      </c>
      <c r="D26" s="17" t="s">
        <v>53</v>
      </c>
      <c r="E26" s="187" t="s">
        <v>164</v>
      </c>
      <c r="F26" s="18" t="s">
        <v>61</v>
      </c>
    </row>
    <row r="27" spans="1:6" ht="19.2" x14ac:dyDescent="0.45">
      <c r="A27" s="16">
        <v>26</v>
      </c>
      <c r="B27" s="152"/>
      <c r="C27" s="149"/>
      <c r="D27" s="17" t="s">
        <v>54</v>
      </c>
      <c r="E27" s="188"/>
      <c r="F27" s="37" t="s">
        <v>62</v>
      </c>
    </row>
    <row r="28" spans="1:6" ht="19.2" x14ac:dyDescent="0.45">
      <c r="A28" s="16">
        <v>27</v>
      </c>
      <c r="B28" s="152"/>
      <c r="C28" s="149"/>
      <c r="D28" s="19" t="s">
        <v>55</v>
      </c>
      <c r="E28" s="188"/>
      <c r="F28" s="18">
        <v>9441</v>
      </c>
    </row>
    <row r="29" spans="1:6" ht="19.2" x14ac:dyDescent="0.45">
      <c r="A29" s="16">
        <v>28</v>
      </c>
      <c r="B29" s="152"/>
      <c r="C29" s="149"/>
      <c r="D29" s="17" t="s">
        <v>56</v>
      </c>
      <c r="E29" s="188"/>
      <c r="F29" s="37" t="s">
        <v>62</v>
      </c>
    </row>
    <row r="30" spans="1:6" ht="19.2" x14ac:dyDescent="0.45">
      <c r="A30" s="16">
        <v>29</v>
      </c>
      <c r="B30" s="152"/>
      <c r="C30" s="149"/>
      <c r="D30" s="17" t="s">
        <v>57</v>
      </c>
      <c r="E30" s="188"/>
      <c r="F30" s="18" t="s">
        <v>59</v>
      </c>
    </row>
    <row r="31" spans="1:6" ht="19.2" x14ac:dyDescent="0.45">
      <c r="A31" s="16">
        <v>30</v>
      </c>
      <c r="B31" s="152"/>
      <c r="C31" s="149"/>
      <c r="D31" s="17" t="s">
        <v>58</v>
      </c>
      <c r="E31" s="189"/>
      <c r="F31" s="18" t="s">
        <v>60</v>
      </c>
    </row>
    <row r="32" spans="1:6" ht="19.2" x14ac:dyDescent="0.45">
      <c r="A32" s="20">
        <v>31</v>
      </c>
      <c r="B32" s="153" t="s">
        <v>69</v>
      </c>
      <c r="C32" s="150" t="s">
        <v>93</v>
      </c>
      <c r="D32" s="21" t="s">
        <v>107</v>
      </c>
      <c r="E32" s="194" t="s">
        <v>165</v>
      </c>
      <c r="F32" s="37" t="s">
        <v>62</v>
      </c>
    </row>
    <row r="33" spans="1:6" ht="19.2" x14ac:dyDescent="0.45">
      <c r="A33" s="20">
        <v>32</v>
      </c>
      <c r="B33" s="153"/>
      <c r="C33" s="150"/>
      <c r="D33" s="22" t="s">
        <v>63</v>
      </c>
      <c r="E33" s="195"/>
      <c r="F33" s="23" t="s">
        <v>77</v>
      </c>
    </row>
    <row r="34" spans="1:6" ht="19.2" x14ac:dyDescent="0.45">
      <c r="A34" s="20">
        <v>33</v>
      </c>
      <c r="B34" s="153"/>
      <c r="C34" s="150"/>
      <c r="D34" s="21" t="s">
        <v>108</v>
      </c>
      <c r="E34" s="195"/>
      <c r="F34" s="24" t="s">
        <v>76</v>
      </c>
    </row>
    <row r="35" spans="1:6" ht="19.2" x14ac:dyDescent="0.45">
      <c r="A35" s="20">
        <v>34</v>
      </c>
      <c r="B35" s="153"/>
      <c r="C35" s="150"/>
      <c r="D35" s="21" t="s">
        <v>109</v>
      </c>
      <c r="E35" s="195"/>
      <c r="F35" s="20" t="s">
        <v>80</v>
      </c>
    </row>
    <row r="36" spans="1:6" ht="19.2" x14ac:dyDescent="0.45">
      <c r="A36" s="20">
        <v>35</v>
      </c>
      <c r="B36" s="153"/>
      <c r="C36" s="150"/>
      <c r="D36" s="21" t="s">
        <v>110</v>
      </c>
      <c r="E36" s="195"/>
      <c r="F36" s="25" t="s">
        <v>78</v>
      </c>
    </row>
    <row r="37" spans="1:6" ht="19.2" x14ac:dyDescent="0.45">
      <c r="A37" s="20">
        <v>36</v>
      </c>
      <c r="B37" s="153"/>
      <c r="C37" s="150"/>
      <c r="D37" s="21" t="s">
        <v>111</v>
      </c>
      <c r="E37" s="195"/>
      <c r="F37" s="20" t="s">
        <v>79</v>
      </c>
    </row>
    <row r="38" spans="1:6" ht="19.2" x14ac:dyDescent="0.45">
      <c r="A38" s="20">
        <v>37</v>
      </c>
      <c r="B38" s="153"/>
      <c r="C38" s="150"/>
      <c r="D38" s="21" t="s">
        <v>112</v>
      </c>
      <c r="E38" s="195"/>
      <c r="F38" s="37" t="s">
        <v>62</v>
      </c>
    </row>
    <row r="39" spans="1:6" ht="19.2" x14ac:dyDescent="0.45">
      <c r="A39" s="20">
        <v>38</v>
      </c>
      <c r="B39" s="153"/>
      <c r="C39" s="150"/>
      <c r="D39" s="21" t="s">
        <v>64</v>
      </c>
      <c r="E39" s="195"/>
      <c r="F39" s="37" t="s">
        <v>62</v>
      </c>
    </row>
    <row r="40" spans="1:6" ht="19.2" x14ac:dyDescent="0.45">
      <c r="A40" s="20">
        <v>39</v>
      </c>
      <c r="B40" s="153"/>
      <c r="C40" s="150"/>
      <c r="D40" s="21" t="s">
        <v>113</v>
      </c>
      <c r="E40" s="196"/>
      <c r="F40" s="37" t="s">
        <v>62</v>
      </c>
    </row>
    <row r="41" spans="1:6" ht="19.2" x14ac:dyDescent="0.45">
      <c r="A41" s="26">
        <v>40</v>
      </c>
      <c r="B41" s="159" t="s">
        <v>70</v>
      </c>
      <c r="C41" s="156" t="s">
        <v>94</v>
      </c>
      <c r="D41" s="27" t="s">
        <v>65</v>
      </c>
      <c r="E41" s="197" t="s">
        <v>166</v>
      </c>
      <c r="F41" s="37" t="s">
        <v>62</v>
      </c>
    </row>
    <row r="42" spans="1:6" ht="19.2" x14ac:dyDescent="0.45">
      <c r="A42" s="26">
        <v>41</v>
      </c>
      <c r="B42" s="159"/>
      <c r="C42" s="156"/>
      <c r="D42" s="27" t="s">
        <v>66</v>
      </c>
      <c r="E42" s="198"/>
      <c r="F42" s="26" t="s">
        <v>81</v>
      </c>
    </row>
    <row r="43" spans="1:6" ht="19.2" x14ac:dyDescent="0.45">
      <c r="A43" s="26">
        <v>42</v>
      </c>
      <c r="B43" s="159"/>
      <c r="C43" s="156"/>
      <c r="D43" s="28" t="s">
        <v>67</v>
      </c>
      <c r="E43" s="198"/>
      <c r="F43" s="26">
        <v>720066</v>
      </c>
    </row>
    <row r="44" spans="1:6" ht="19.2" x14ac:dyDescent="0.45">
      <c r="A44" s="26">
        <v>43</v>
      </c>
      <c r="B44" s="159"/>
      <c r="C44" s="156"/>
      <c r="D44" s="27" t="s">
        <v>68</v>
      </c>
      <c r="E44" s="199"/>
      <c r="F44" s="26" t="s">
        <v>82</v>
      </c>
    </row>
    <row r="45" spans="1:6" ht="19.2" x14ac:dyDescent="0.45">
      <c r="A45" s="29">
        <v>44</v>
      </c>
      <c r="B45" s="154" t="s">
        <v>72</v>
      </c>
      <c r="C45" s="158" t="s">
        <v>96</v>
      </c>
      <c r="D45" s="30" t="s">
        <v>101</v>
      </c>
      <c r="E45" s="200" t="s">
        <v>167</v>
      </c>
      <c r="F45" s="37" t="s">
        <v>62</v>
      </c>
    </row>
    <row r="46" spans="1:6" ht="19.2" x14ac:dyDescent="0.45">
      <c r="A46" s="29">
        <v>45</v>
      </c>
      <c r="B46" s="154"/>
      <c r="C46" s="158"/>
      <c r="D46" s="30" t="s">
        <v>100</v>
      </c>
      <c r="E46" s="201"/>
      <c r="F46" s="29" t="s">
        <v>83</v>
      </c>
    </row>
    <row r="47" spans="1:6" ht="19.2" x14ac:dyDescent="0.45">
      <c r="A47" s="29">
        <v>46</v>
      </c>
      <c r="B47" s="154"/>
      <c r="C47" s="158"/>
      <c r="D47" s="30" t="s">
        <v>114</v>
      </c>
      <c r="E47" s="201"/>
      <c r="F47" s="37" t="s">
        <v>62</v>
      </c>
    </row>
    <row r="48" spans="1:6" ht="19.2" x14ac:dyDescent="0.45">
      <c r="A48" s="29">
        <v>47</v>
      </c>
      <c r="B48" s="154"/>
      <c r="C48" s="158"/>
      <c r="D48" s="30" t="s">
        <v>102</v>
      </c>
      <c r="E48" s="201"/>
      <c r="F48" s="37" t="s">
        <v>62</v>
      </c>
    </row>
    <row r="49" spans="1:6" ht="19.2" x14ac:dyDescent="0.45">
      <c r="A49" s="29">
        <v>48</v>
      </c>
      <c r="B49" s="154"/>
      <c r="C49" s="158"/>
      <c r="D49" s="30" t="s">
        <v>71</v>
      </c>
      <c r="E49" s="201"/>
      <c r="F49" s="37" t="s">
        <v>62</v>
      </c>
    </row>
    <row r="50" spans="1:6" ht="19.2" x14ac:dyDescent="0.45">
      <c r="A50" s="29">
        <v>49</v>
      </c>
      <c r="B50" s="154"/>
      <c r="C50" s="158"/>
      <c r="D50" s="30" t="s">
        <v>103</v>
      </c>
      <c r="E50" s="201"/>
      <c r="F50" s="37" t="s">
        <v>62</v>
      </c>
    </row>
    <row r="51" spans="1:6" ht="19.2" x14ac:dyDescent="0.45">
      <c r="A51" s="29">
        <v>50</v>
      </c>
      <c r="B51" s="154"/>
      <c r="C51" s="158"/>
      <c r="D51" s="30" t="s">
        <v>104</v>
      </c>
      <c r="E51" s="202"/>
      <c r="F51" s="37" t="s">
        <v>62</v>
      </c>
    </row>
    <row r="52" spans="1:6" ht="19.2" x14ac:dyDescent="0.45">
      <c r="A52" s="31">
        <v>51</v>
      </c>
      <c r="B52" s="155" t="s">
        <v>73</v>
      </c>
      <c r="C52" s="157" t="s">
        <v>95</v>
      </c>
      <c r="D52" s="32" t="s">
        <v>85</v>
      </c>
      <c r="E52" s="190" t="s">
        <v>168</v>
      </c>
      <c r="F52" s="37" t="s">
        <v>62</v>
      </c>
    </row>
    <row r="53" spans="1:6" ht="19.2" x14ac:dyDescent="0.45">
      <c r="A53" s="31">
        <v>52</v>
      </c>
      <c r="B53" s="155"/>
      <c r="C53" s="157"/>
      <c r="D53" s="32" t="s">
        <v>115</v>
      </c>
      <c r="E53" s="191"/>
      <c r="F53" s="37" t="s">
        <v>62</v>
      </c>
    </row>
    <row r="54" spans="1:6" ht="19.2" x14ac:dyDescent="0.45">
      <c r="A54" s="31">
        <v>53</v>
      </c>
      <c r="B54" s="155"/>
      <c r="C54" s="157"/>
      <c r="D54" s="32" t="s">
        <v>74</v>
      </c>
      <c r="E54" s="191"/>
      <c r="F54" s="37" t="s">
        <v>62</v>
      </c>
    </row>
    <row r="55" spans="1:6" ht="19.2" x14ac:dyDescent="0.45">
      <c r="A55" s="31">
        <v>54</v>
      </c>
      <c r="B55" s="155"/>
      <c r="C55" s="157"/>
      <c r="D55" s="32" t="s">
        <v>84</v>
      </c>
      <c r="E55" s="192"/>
      <c r="F55" s="31" t="s">
        <v>75</v>
      </c>
    </row>
    <row r="56" spans="1:6" ht="70.2" x14ac:dyDescent="0.4">
      <c r="A56" s="33">
        <v>55</v>
      </c>
      <c r="B56" s="34" t="s">
        <v>97</v>
      </c>
      <c r="C56" s="35" t="s">
        <v>98</v>
      </c>
      <c r="D56" s="36" t="s">
        <v>105</v>
      </c>
      <c r="E56" s="193" t="s">
        <v>168</v>
      </c>
      <c r="F56" s="38" t="s">
        <v>62</v>
      </c>
    </row>
  </sheetData>
  <mergeCells count="25">
    <mergeCell ref="E45:E51"/>
    <mergeCell ref="E52:E55"/>
    <mergeCell ref="E2:E20"/>
    <mergeCell ref="E21:E25"/>
    <mergeCell ref="E26:E31"/>
    <mergeCell ref="E32:E40"/>
    <mergeCell ref="E41:E44"/>
    <mergeCell ref="B45:B51"/>
    <mergeCell ref="B52:B55"/>
    <mergeCell ref="C41:C44"/>
    <mergeCell ref="C52:C55"/>
    <mergeCell ref="C45:C51"/>
    <mergeCell ref="B41:B44"/>
    <mergeCell ref="B23:B25"/>
    <mergeCell ref="C2:C20"/>
    <mergeCell ref="C21:C25"/>
    <mergeCell ref="C26:C31"/>
    <mergeCell ref="C32:C40"/>
    <mergeCell ref="B2:B11"/>
    <mergeCell ref="B12:B15"/>
    <mergeCell ref="B16:B18"/>
    <mergeCell ref="B19:B20"/>
    <mergeCell ref="B21:B22"/>
    <mergeCell ref="B26:B31"/>
    <mergeCell ref="B32:B40"/>
  </mergeCells>
  <phoneticPr fontId="3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6"/>
  <sheetViews>
    <sheetView zoomScale="25" zoomScaleNormal="25" workbookViewId="0">
      <selection activeCell="F45" sqref="F45:F51"/>
    </sheetView>
  </sheetViews>
  <sheetFormatPr defaultColWidth="9" defaultRowHeight="17.399999999999999" x14ac:dyDescent="0.4"/>
  <cols>
    <col min="2" max="2" width="33.69921875" customWidth="1"/>
    <col min="3" max="3" width="30.59765625" customWidth="1"/>
    <col min="4" max="4" width="29.5" customWidth="1"/>
    <col min="5" max="5" width="40.5" customWidth="1"/>
    <col min="6" max="6" width="36.69921875" style="206" customWidth="1"/>
    <col min="7" max="7" width="36.69921875" customWidth="1"/>
    <col min="8" max="8" width="32.69921875" customWidth="1"/>
    <col min="9" max="9" width="31.5" customWidth="1"/>
    <col min="10" max="10" width="17.19921875" customWidth="1"/>
    <col min="11" max="11" width="25.69921875" style="122" customWidth="1"/>
    <col min="12" max="12" width="17.8984375" customWidth="1"/>
    <col min="13" max="13" width="16.3984375" customWidth="1"/>
    <col min="14" max="14" width="29.19921875" customWidth="1"/>
    <col min="15" max="15" width="29.3984375" customWidth="1"/>
  </cols>
  <sheetData>
    <row r="1" spans="1:14" ht="51" customHeight="1" x14ac:dyDescent="0.4">
      <c r="A1" s="1" t="s">
        <v>4</v>
      </c>
      <c r="B1" s="1" t="s">
        <v>1</v>
      </c>
      <c r="C1" s="1" t="s">
        <v>117</v>
      </c>
      <c r="D1" s="1" t="s">
        <v>2</v>
      </c>
      <c r="E1" s="1" t="s">
        <v>3</v>
      </c>
      <c r="F1" s="1" t="s">
        <v>163</v>
      </c>
      <c r="G1" s="1" t="s">
        <v>162</v>
      </c>
      <c r="H1" s="1" t="s">
        <v>124</v>
      </c>
      <c r="I1" s="1" t="s">
        <v>99</v>
      </c>
      <c r="J1" s="1" t="s">
        <v>118</v>
      </c>
      <c r="K1" s="113" t="s">
        <v>119</v>
      </c>
      <c r="L1" s="1" t="s">
        <v>120</v>
      </c>
      <c r="M1" s="1" t="s">
        <v>122</v>
      </c>
      <c r="N1" s="1" t="s">
        <v>123</v>
      </c>
    </row>
    <row r="2" spans="1:14" ht="126.6" customHeight="1" x14ac:dyDescent="0.4">
      <c r="A2" s="59">
        <v>1</v>
      </c>
      <c r="B2" s="166" t="s">
        <v>0</v>
      </c>
      <c r="C2" s="180">
        <v>23</v>
      </c>
      <c r="D2" s="167" t="s">
        <v>90</v>
      </c>
      <c r="E2" s="60" t="s">
        <v>14</v>
      </c>
      <c r="F2" s="181" t="s">
        <v>164</v>
      </c>
      <c r="G2" s="60" t="s">
        <v>126</v>
      </c>
      <c r="H2" s="60" t="s">
        <v>126</v>
      </c>
      <c r="I2" s="61" t="s">
        <v>15</v>
      </c>
      <c r="J2" s="62">
        <v>2</v>
      </c>
      <c r="K2" s="114">
        <f>J2/C2</f>
        <v>8.6956521739130432E-2</v>
      </c>
      <c r="L2" s="63">
        <v>1230000</v>
      </c>
      <c r="M2" s="41" t="s">
        <v>155</v>
      </c>
      <c r="N2" s="123"/>
    </row>
    <row r="3" spans="1:14" ht="126.6" customHeight="1" x14ac:dyDescent="0.4">
      <c r="A3" s="59">
        <v>2</v>
      </c>
      <c r="B3" s="166"/>
      <c r="C3" s="180"/>
      <c r="D3" s="167"/>
      <c r="E3" s="60" t="s">
        <v>5</v>
      </c>
      <c r="F3" s="182"/>
      <c r="G3" s="60" t="s">
        <v>126</v>
      </c>
      <c r="H3" s="60" t="s">
        <v>126</v>
      </c>
      <c r="I3" s="61" t="s">
        <v>16</v>
      </c>
      <c r="J3" s="62">
        <v>2</v>
      </c>
      <c r="K3" s="114">
        <f>J3/C2</f>
        <v>8.6956521739130432E-2</v>
      </c>
      <c r="L3" s="63">
        <v>1680000</v>
      </c>
      <c r="M3" s="41" t="s">
        <v>155</v>
      </c>
      <c r="N3" s="123"/>
    </row>
    <row r="4" spans="1:14" ht="126.6" customHeight="1" x14ac:dyDescent="0.4">
      <c r="A4" s="59">
        <v>3</v>
      </c>
      <c r="B4" s="166"/>
      <c r="C4" s="180"/>
      <c r="D4" s="167"/>
      <c r="E4" s="60" t="s">
        <v>6</v>
      </c>
      <c r="F4" s="182"/>
      <c r="G4" s="60"/>
      <c r="H4" s="60"/>
      <c r="I4" s="61" t="s">
        <v>17</v>
      </c>
      <c r="J4" s="62">
        <v>1</v>
      </c>
      <c r="K4" s="114">
        <f>J4/$C2</f>
        <v>4.3478260869565216E-2</v>
      </c>
      <c r="L4" s="63">
        <v>760000</v>
      </c>
      <c r="M4" s="41" t="s">
        <v>155</v>
      </c>
      <c r="N4" s="123"/>
    </row>
    <row r="5" spans="1:14" ht="126.6" customHeight="1" x14ac:dyDescent="0.4">
      <c r="A5" s="59">
        <v>4</v>
      </c>
      <c r="B5" s="166"/>
      <c r="C5" s="180"/>
      <c r="D5" s="167"/>
      <c r="E5" s="60" t="s">
        <v>7</v>
      </c>
      <c r="F5" s="182"/>
      <c r="G5" s="60"/>
      <c r="H5" s="60"/>
      <c r="I5" s="61" t="s">
        <v>18</v>
      </c>
      <c r="J5" s="62">
        <v>1</v>
      </c>
      <c r="K5" s="114">
        <f>J5/$C2</f>
        <v>4.3478260869565216E-2</v>
      </c>
      <c r="L5" s="63">
        <v>320000</v>
      </c>
      <c r="M5" s="142" t="s">
        <v>158</v>
      </c>
      <c r="N5" s="123" t="s">
        <v>157</v>
      </c>
    </row>
    <row r="6" spans="1:14" ht="126.6" customHeight="1" x14ac:dyDescent="0.4">
      <c r="A6" s="59">
        <v>5</v>
      </c>
      <c r="B6" s="166"/>
      <c r="C6" s="180"/>
      <c r="D6" s="167"/>
      <c r="E6" s="60" t="s">
        <v>8</v>
      </c>
      <c r="F6" s="182"/>
      <c r="G6" s="60"/>
      <c r="H6" s="60"/>
      <c r="I6" s="64" t="s">
        <v>116</v>
      </c>
      <c r="J6" s="62">
        <v>1</v>
      </c>
      <c r="K6" s="114">
        <f>J6/$C2</f>
        <v>4.3478260869565216E-2</v>
      </c>
      <c r="L6" s="63">
        <v>1150000</v>
      </c>
      <c r="M6" s="143" t="s">
        <v>159</v>
      </c>
      <c r="N6" s="123"/>
    </row>
    <row r="7" spans="1:14" ht="126.6" customHeight="1" x14ac:dyDescent="0.4">
      <c r="A7" s="59">
        <v>6</v>
      </c>
      <c r="B7" s="166"/>
      <c r="C7" s="180"/>
      <c r="D7" s="167"/>
      <c r="E7" s="65" t="s">
        <v>9</v>
      </c>
      <c r="F7" s="182"/>
      <c r="G7" s="65"/>
      <c r="H7" s="60" t="s">
        <v>126</v>
      </c>
      <c r="I7" s="61" t="s">
        <v>20</v>
      </c>
      <c r="J7" s="66">
        <v>4</v>
      </c>
      <c r="K7" s="114">
        <f>J7/$C2</f>
        <v>0.17391304347826086</v>
      </c>
      <c r="L7" s="67">
        <v>950000</v>
      </c>
      <c r="M7" s="41" t="s">
        <v>155</v>
      </c>
      <c r="N7" s="123"/>
    </row>
    <row r="8" spans="1:14" ht="126.6" customHeight="1" x14ac:dyDescent="0.4">
      <c r="A8" s="59">
        <v>7</v>
      </c>
      <c r="B8" s="166"/>
      <c r="C8" s="180"/>
      <c r="D8" s="167"/>
      <c r="E8" s="60" t="s">
        <v>10</v>
      </c>
      <c r="F8" s="182"/>
      <c r="G8" s="60" t="s">
        <v>126</v>
      </c>
      <c r="H8" s="60"/>
      <c r="I8" s="59" t="s">
        <v>21</v>
      </c>
      <c r="J8" s="62">
        <v>1</v>
      </c>
      <c r="K8" s="114">
        <f>J8/$C2</f>
        <v>4.3478260869565216E-2</v>
      </c>
      <c r="L8" s="63">
        <v>1200000</v>
      </c>
      <c r="M8" s="144" t="s">
        <v>155</v>
      </c>
      <c r="N8" s="123" t="s">
        <v>161</v>
      </c>
    </row>
    <row r="9" spans="1:14" ht="126.6" customHeight="1" x14ac:dyDescent="0.4">
      <c r="A9" s="59">
        <v>8</v>
      </c>
      <c r="B9" s="166"/>
      <c r="C9" s="180"/>
      <c r="D9" s="167"/>
      <c r="E9" s="60" t="s">
        <v>11</v>
      </c>
      <c r="F9" s="182"/>
      <c r="G9" s="60"/>
      <c r="H9" s="60" t="s">
        <v>126</v>
      </c>
      <c r="I9" s="61" t="s">
        <v>22</v>
      </c>
      <c r="J9" s="62">
        <v>1</v>
      </c>
      <c r="K9" s="114">
        <f>J9/$C2</f>
        <v>4.3478260869565216E-2</v>
      </c>
      <c r="L9" s="63">
        <v>1100000</v>
      </c>
      <c r="M9" s="41" t="s">
        <v>155</v>
      </c>
      <c r="N9" s="123"/>
    </row>
    <row r="10" spans="1:14" ht="126.6" customHeight="1" x14ac:dyDescent="0.4">
      <c r="A10" s="59">
        <v>9</v>
      </c>
      <c r="B10" s="166"/>
      <c r="C10" s="180"/>
      <c r="D10" s="167"/>
      <c r="E10" s="59" t="s">
        <v>12</v>
      </c>
      <c r="F10" s="182"/>
      <c r="G10" s="59"/>
      <c r="H10" s="60" t="s">
        <v>126</v>
      </c>
      <c r="I10" s="59" t="s">
        <v>23</v>
      </c>
      <c r="J10" s="62">
        <v>2</v>
      </c>
      <c r="K10" s="114">
        <f>J10/$C2</f>
        <v>8.6956521739130432E-2</v>
      </c>
      <c r="L10" s="63">
        <v>900000</v>
      </c>
      <c r="M10" s="42" t="s">
        <v>130</v>
      </c>
      <c r="N10" s="124" t="s">
        <v>131</v>
      </c>
    </row>
    <row r="11" spans="1:14" ht="126.6" customHeight="1" x14ac:dyDescent="0.4">
      <c r="A11" s="59">
        <v>10</v>
      </c>
      <c r="B11" s="166"/>
      <c r="C11" s="180"/>
      <c r="D11" s="167"/>
      <c r="E11" s="60" t="s">
        <v>13</v>
      </c>
      <c r="F11" s="182"/>
      <c r="G11" s="60" t="s">
        <v>126</v>
      </c>
      <c r="H11" s="60" t="s">
        <v>126</v>
      </c>
      <c r="I11" s="59" t="s">
        <v>24</v>
      </c>
      <c r="J11" s="62">
        <v>2</v>
      </c>
      <c r="K11" s="114">
        <f>J11/$C2</f>
        <v>8.6956521739130432E-2</v>
      </c>
      <c r="L11" s="63">
        <v>550000</v>
      </c>
      <c r="M11" s="41" t="s">
        <v>155</v>
      </c>
      <c r="N11" s="123"/>
    </row>
    <row r="12" spans="1:14" ht="126.6" customHeight="1" x14ac:dyDescent="0.4">
      <c r="A12" s="59">
        <v>11</v>
      </c>
      <c r="B12" s="166" t="s">
        <v>25</v>
      </c>
      <c r="C12" s="180">
        <v>23</v>
      </c>
      <c r="D12" s="167"/>
      <c r="E12" s="60" t="s">
        <v>26</v>
      </c>
      <c r="F12" s="182"/>
      <c r="G12" s="60"/>
      <c r="H12" s="60" t="s">
        <v>126</v>
      </c>
      <c r="I12" s="61" t="s">
        <v>86</v>
      </c>
      <c r="J12" s="62">
        <v>1</v>
      </c>
      <c r="K12" s="114">
        <f>J12/C12</f>
        <v>4.3478260869565216E-2</v>
      </c>
      <c r="L12" s="63">
        <v>3600000</v>
      </c>
      <c r="M12" s="41" t="s">
        <v>155</v>
      </c>
      <c r="N12" s="123"/>
    </row>
    <row r="13" spans="1:14" ht="126.6" customHeight="1" x14ac:dyDescent="0.4">
      <c r="A13" s="59">
        <v>12</v>
      </c>
      <c r="B13" s="166"/>
      <c r="C13" s="180"/>
      <c r="D13" s="167"/>
      <c r="E13" s="60" t="s">
        <v>10</v>
      </c>
      <c r="F13" s="182"/>
      <c r="G13" s="60" t="s">
        <v>126</v>
      </c>
      <c r="H13" s="60"/>
      <c r="I13" s="61" t="s">
        <v>21</v>
      </c>
      <c r="J13" s="62">
        <v>1</v>
      </c>
      <c r="K13" s="114">
        <f>J13/C12</f>
        <v>4.3478260869565216E-2</v>
      </c>
      <c r="L13" s="63">
        <v>1200000</v>
      </c>
      <c r="M13" s="41" t="s">
        <v>155</v>
      </c>
      <c r="N13" s="123"/>
    </row>
    <row r="14" spans="1:14" ht="126.6" customHeight="1" x14ac:dyDescent="0.4">
      <c r="A14" s="59">
        <v>13</v>
      </c>
      <c r="B14" s="166"/>
      <c r="C14" s="180"/>
      <c r="D14" s="167"/>
      <c r="E14" s="59" t="s">
        <v>28</v>
      </c>
      <c r="F14" s="182"/>
      <c r="G14" s="59"/>
      <c r="H14" s="60" t="s">
        <v>126</v>
      </c>
      <c r="I14" s="61" t="s">
        <v>88</v>
      </c>
      <c r="J14" s="62">
        <v>1</v>
      </c>
      <c r="K14" s="114">
        <f>J14/C12</f>
        <v>4.3478260869565216E-2</v>
      </c>
      <c r="L14" s="63">
        <v>2450000</v>
      </c>
      <c r="M14" s="41" t="s">
        <v>155</v>
      </c>
      <c r="N14" s="123"/>
    </row>
    <row r="15" spans="1:14" ht="126.6" customHeight="1" x14ac:dyDescent="0.4">
      <c r="A15" s="59">
        <v>14</v>
      </c>
      <c r="B15" s="166"/>
      <c r="C15" s="180"/>
      <c r="D15" s="167"/>
      <c r="E15" s="60" t="s">
        <v>29</v>
      </c>
      <c r="F15" s="182"/>
      <c r="G15" s="60"/>
      <c r="H15" s="60" t="s">
        <v>126</v>
      </c>
      <c r="I15" s="61" t="s">
        <v>89</v>
      </c>
      <c r="J15" s="62">
        <v>5</v>
      </c>
      <c r="K15" s="114">
        <f>J15/C12</f>
        <v>0.21739130434782608</v>
      </c>
      <c r="L15" s="63">
        <v>2140000</v>
      </c>
      <c r="M15" s="40" t="s">
        <v>127</v>
      </c>
      <c r="N15" s="123"/>
    </row>
    <row r="16" spans="1:14" ht="126.6" customHeight="1" x14ac:dyDescent="0.4">
      <c r="A16" s="59">
        <v>15</v>
      </c>
      <c r="B16" s="166" t="s">
        <v>30</v>
      </c>
      <c r="C16" s="180">
        <v>5</v>
      </c>
      <c r="D16" s="167"/>
      <c r="E16" s="60" t="s">
        <v>35</v>
      </c>
      <c r="F16" s="182"/>
      <c r="G16" s="60"/>
      <c r="H16" s="60"/>
      <c r="I16" s="61" t="s">
        <v>34</v>
      </c>
      <c r="J16" s="62">
        <v>2</v>
      </c>
      <c r="K16" s="114">
        <f>$J16/C16</f>
        <v>0.4</v>
      </c>
      <c r="L16" s="63">
        <v>900000</v>
      </c>
      <c r="M16" s="41" t="s">
        <v>155</v>
      </c>
      <c r="N16" s="123"/>
    </row>
    <row r="17" spans="1:15" ht="126.6" customHeight="1" x14ac:dyDescent="0.4">
      <c r="A17" s="59">
        <v>16</v>
      </c>
      <c r="B17" s="166"/>
      <c r="C17" s="180"/>
      <c r="D17" s="167"/>
      <c r="E17" s="59" t="s">
        <v>13</v>
      </c>
      <c r="F17" s="182"/>
      <c r="G17" s="59"/>
      <c r="H17" s="60" t="s">
        <v>126</v>
      </c>
      <c r="I17" s="59" t="s">
        <v>33</v>
      </c>
      <c r="J17" s="62">
        <v>1</v>
      </c>
      <c r="K17" s="114">
        <f>$J17/C16</f>
        <v>0.2</v>
      </c>
      <c r="L17" s="63">
        <v>510000</v>
      </c>
      <c r="M17" s="41" t="s">
        <v>155</v>
      </c>
      <c r="N17" s="123"/>
    </row>
    <row r="18" spans="1:15" ht="126.6" customHeight="1" x14ac:dyDescent="0.4">
      <c r="A18" s="59">
        <v>17</v>
      </c>
      <c r="B18" s="166"/>
      <c r="C18" s="180"/>
      <c r="D18" s="167"/>
      <c r="E18" s="60" t="s">
        <v>10</v>
      </c>
      <c r="F18" s="182"/>
      <c r="G18" s="60"/>
      <c r="H18" s="60"/>
      <c r="I18" s="61" t="s">
        <v>21</v>
      </c>
      <c r="J18" s="62">
        <v>1</v>
      </c>
      <c r="K18" s="114">
        <f>$J18/C16</f>
        <v>0.2</v>
      </c>
      <c r="L18" s="63">
        <v>1200000</v>
      </c>
      <c r="M18" s="41" t="s">
        <v>155</v>
      </c>
      <c r="N18" s="123"/>
    </row>
    <row r="19" spans="1:15" ht="126.6" customHeight="1" x14ac:dyDescent="0.4">
      <c r="A19" s="59">
        <v>18</v>
      </c>
      <c r="B19" s="166" t="s">
        <v>36</v>
      </c>
      <c r="C19" s="180">
        <v>7</v>
      </c>
      <c r="D19" s="167"/>
      <c r="E19" s="60" t="s">
        <v>5</v>
      </c>
      <c r="F19" s="182"/>
      <c r="G19" s="60"/>
      <c r="H19" s="60" t="s">
        <v>126</v>
      </c>
      <c r="I19" s="61" t="s">
        <v>39</v>
      </c>
      <c r="J19" s="62">
        <v>1</v>
      </c>
      <c r="K19" s="114">
        <f>$J19/C16</f>
        <v>0.2</v>
      </c>
      <c r="L19" s="63">
        <v>1250000</v>
      </c>
      <c r="M19" s="41" t="s">
        <v>155</v>
      </c>
      <c r="N19" s="123"/>
    </row>
    <row r="20" spans="1:15" ht="126.6" customHeight="1" x14ac:dyDescent="0.4">
      <c r="A20" s="59">
        <v>19</v>
      </c>
      <c r="B20" s="166"/>
      <c r="C20" s="180"/>
      <c r="D20" s="167"/>
      <c r="E20" s="60" t="s">
        <v>10</v>
      </c>
      <c r="F20" s="183"/>
      <c r="G20" s="60" t="s">
        <v>126</v>
      </c>
      <c r="H20" s="60"/>
      <c r="I20" s="61" t="s">
        <v>21</v>
      </c>
      <c r="J20" s="62">
        <v>1</v>
      </c>
      <c r="K20" s="114">
        <f>$J20/C16</f>
        <v>0.2</v>
      </c>
      <c r="L20" s="63">
        <v>1200000</v>
      </c>
      <c r="M20" s="41" t="s">
        <v>155</v>
      </c>
      <c r="N20" s="123"/>
    </row>
    <row r="21" spans="1:15" ht="169.95" customHeight="1" x14ac:dyDescent="0.4">
      <c r="A21" s="68">
        <v>20</v>
      </c>
      <c r="B21" s="164" t="s">
        <v>41</v>
      </c>
      <c r="C21" s="175">
        <v>9</v>
      </c>
      <c r="D21" s="165" t="s">
        <v>91</v>
      </c>
      <c r="E21" s="69" t="s">
        <v>106</v>
      </c>
      <c r="F21" s="184" t="s">
        <v>164</v>
      </c>
      <c r="G21" s="69"/>
      <c r="H21" s="69" t="s">
        <v>126</v>
      </c>
      <c r="I21" s="70" t="s">
        <v>44</v>
      </c>
      <c r="J21" s="71">
        <v>3</v>
      </c>
      <c r="K21" s="115">
        <f>J21/C21</f>
        <v>0.33333333333333331</v>
      </c>
      <c r="L21" s="72">
        <v>250000</v>
      </c>
      <c r="M21" s="43" t="s">
        <v>128</v>
      </c>
      <c r="N21" s="125" t="s">
        <v>129</v>
      </c>
    </row>
    <row r="22" spans="1:15" ht="126.6" customHeight="1" x14ac:dyDescent="0.4">
      <c r="A22" s="68">
        <v>21</v>
      </c>
      <c r="B22" s="164"/>
      <c r="C22" s="175"/>
      <c r="D22" s="165"/>
      <c r="E22" s="69" t="s">
        <v>26</v>
      </c>
      <c r="F22" s="185"/>
      <c r="G22" s="69"/>
      <c r="H22" s="69"/>
      <c r="I22" s="73" t="s">
        <v>43</v>
      </c>
      <c r="J22" s="71">
        <v>1</v>
      </c>
      <c r="K22" s="115">
        <f>J22/9</f>
        <v>0.1111111111111111</v>
      </c>
      <c r="L22" s="72">
        <v>650000</v>
      </c>
      <c r="M22" s="44" t="s">
        <v>155</v>
      </c>
      <c r="N22" s="126"/>
    </row>
    <row r="23" spans="1:15" ht="126.6" customHeight="1" x14ac:dyDescent="0.4">
      <c r="A23" s="68">
        <v>22</v>
      </c>
      <c r="B23" s="164" t="s">
        <v>45</v>
      </c>
      <c r="C23" s="175">
        <v>4</v>
      </c>
      <c r="D23" s="165"/>
      <c r="E23" s="69" t="s">
        <v>46</v>
      </c>
      <c r="F23" s="185"/>
      <c r="G23" s="69"/>
      <c r="H23" s="69" t="s">
        <v>126</v>
      </c>
      <c r="I23" s="70" t="s">
        <v>49</v>
      </c>
      <c r="J23" s="71">
        <v>1</v>
      </c>
      <c r="K23" s="115">
        <f>J23/9</f>
        <v>0.1111111111111111</v>
      </c>
      <c r="L23" s="71">
        <v>700000</v>
      </c>
      <c r="M23" s="44" t="s">
        <v>155</v>
      </c>
      <c r="N23" s="126"/>
    </row>
    <row r="24" spans="1:15" ht="126.6" customHeight="1" x14ac:dyDescent="0.4">
      <c r="A24" s="68">
        <v>23</v>
      </c>
      <c r="B24" s="164"/>
      <c r="C24" s="175"/>
      <c r="D24" s="165"/>
      <c r="E24" s="69" t="s">
        <v>47</v>
      </c>
      <c r="F24" s="185"/>
      <c r="G24" s="69"/>
      <c r="H24" s="69" t="s">
        <v>126</v>
      </c>
      <c r="I24" s="70" t="s">
        <v>50</v>
      </c>
      <c r="J24" s="71">
        <v>1</v>
      </c>
      <c r="K24" s="115">
        <f>J24/4</f>
        <v>0.25</v>
      </c>
      <c r="L24" s="72">
        <v>400000</v>
      </c>
      <c r="M24" s="44" t="s">
        <v>155</v>
      </c>
      <c r="N24" s="126"/>
    </row>
    <row r="25" spans="1:15" ht="126.6" customHeight="1" x14ac:dyDescent="0.4">
      <c r="A25" s="68">
        <v>24</v>
      </c>
      <c r="B25" s="164"/>
      <c r="C25" s="175"/>
      <c r="D25" s="165"/>
      <c r="E25" s="74" t="s">
        <v>48</v>
      </c>
      <c r="F25" s="186"/>
      <c r="G25" s="74"/>
      <c r="H25" s="69" t="s">
        <v>126</v>
      </c>
      <c r="I25" s="70" t="s">
        <v>51</v>
      </c>
      <c r="J25" s="71">
        <v>1</v>
      </c>
      <c r="K25" s="115">
        <f>J25/4</f>
        <v>0.25</v>
      </c>
      <c r="L25" s="72">
        <v>800000</v>
      </c>
      <c r="M25" s="44" t="s">
        <v>155</v>
      </c>
      <c r="N25" s="126"/>
    </row>
    <row r="26" spans="1:15" ht="126.6" customHeight="1" x14ac:dyDescent="0.4">
      <c r="A26" s="75">
        <v>25</v>
      </c>
      <c r="B26" s="172" t="s">
        <v>52</v>
      </c>
      <c r="C26" s="176">
        <v>20</v>
      </c>
      <c r="D26" s="173" t="s">
        <v>92</v>
      </c>
      <c r="E26" s="76" t="s">
        <v>53</v>
      </c>
      <c r="F26" s="187" t="s">
        <v>164</v>
      </c>
      <c r="G26" s="76" t="s">
        <v>125</v>
      </c>
      <c r="H26" s="76" t="s">
        <v>125</v>
      </c>
      <c r="I26" s="77" t="s">
        <v>61</v>
      </c>
      <c r="J26" s="78">
        <v>1</v>
      </c>
      <c r="K26" s="116">
        <f>J26/20</f>
        <v>0.05</v>
      </c>
      <c r="L26" s="79">
        <v>3553000</v>
      </c>
      <c r="M26" s="45" t="s">
        <v>155</v>
      </c>
      <c r="N26" s="127"/>
    </row>
    <row r="27" spans="1:15" ht="126.6" customHeight="1" x14ac:dyDescent="0.4">
      <c r="A27" s="75">
        <v>26</v>
      </c>
      <c r="B27" s="172"/>
      <c r="C27" s="176"/>
      <c r="D27" s="173"/>
      <c r="E27" s="76" t="s">
        <v>54</v>
      </c>
      <c r="F27" s="188"/>
      <c r="G27" s="76" t="s">
        <v>125</v>
      </c>
      <c r="H27" s="76" t="s">
        <v>125</v>
      </c>
      <c r="I27" s="80" t="s">
        <v>62</v>
      </c>
      <c r="J27" s="78">
        <v>3</v>
      </c>
      <c r="K27" s="116">
        <f t="shared" ref="K27:K31" si="0">J27/20</f>
        <v>0.15</v>
      </c>
      <c r="L27" s="79">
        <v>691000</v>
      </c>
      <c r="M27" s="45" t="s">
        <v>155</v>
      </c>
      <c r="N27" s="127"/>
    </row>
    <row r="28" spans="1:15" ht="126.6" customHeight="1" x14ac:dyDescent="0.4">
      <c r="A28" s="75">
        <v>27</v>
      </c>
      <c r="B28" s="172"/>
      <c r="C28" s="176"/>
      <c r="D28" s="173"/>
      <c r="E28" s="75" t="s">
        <v>55</v>
      </c>
      <c r="F28" s="188"/>
      <c r="G28" s="75"/>
      <c r="H28" s="76" t="s">
        <v>125</v>
      </c>
      <c r="I28" s="77">
        <v>9441</v>
      </c>
      <c r="J28" s="78">
        <v>1</v>
      </c>
      <c r="K28" s="116">
        <f t="shared" si="0"/>
        <v>0.05</v>
      </c>
      <c r="L28" s="79">
        <v>189000</v>
      </c>
      <c r="M28" s="45" t="s">
        <v>155</v>
      </c>
      <c r="N28" s="128" t="s">
        <v>138</v>
      </c>
      <c r="O28" s="39"/>
    </row>
    <row r="29" spans="1:15" ht="126.6" customHeight="1" x14ac:dyDescent="0.4">
      <c r="A29" s="75">
        <v>28</v>
      </c>
      <c r="B29" s="172"/>
      <c r="C29" s="176"/>
      <c r="D29" s="173"/>
      <c r="E29" s="76" t="s">
        <v>56</v>
      </c>
      <c r="F29" s="188"/>
      <c r="G29" s="76" t="s">
        <v>125</v>
      </c>
      <c r="H29" s="76" t="s">
        <v>125</v>
      </c>
      <c r="I29" s="80" t="s">
        <v>62</v>
      </c>
      <c r="J29" s="78">
        <v>6</v>
      </c>
      <c r="K29" s="116">
        <f t="shared" si="0"/>
        <v>0.3</v>
      </c>
      <c r="L29" s="79">
        <v>1960000</v>
      </c>
      <c r="M29" s="45" t="s">
        <v>155</v>
      </c>
      <c r="N29" s="127"/>
    </row>
    <row r="30" spans="1:15" ht="126.6" customHeight="1" x14ac:dyDescent="0.4">
      <c r="A30" s="75">
        <v>29</v>
      </c>
      <c r="B30" s="172"/>
      <c r="C30" s="176"/>
      <c r="D30" s="173"/>
      <c r="E30" s="76" t="s">
        <v>57</v>
      </c>
      <c r="F30" s="188"/>
      <c r="G30" s="76"/>
      <c r="H30" s="76" t="s">
        <v>125</v>
      </c>
      <c r="I30" s="77" t="s">
        <v>59</v>
      </c>
      <c r="J30" s="78">
        <v>1</v>
      </c>
      <c r="K30" s="116">
        <f t="shared" si="0"/>
        <v>0.05</v>
      </c>
      <c r="L30" s="79">
        <v>727000</v>
      </c>
      <c r="M30" s="46" t="s">
        <v>139</v>
      </c>
      <c r="N30" s="129" t="s">
        <v>140</v>
      </c>
      <c r="O30" s="47"/>
    </row>
    <row r="31" spans="1:15" ht="126.6" customHeight="1" x14ac:dyDescent="0.4">
      <c r="A31" s="75">
        <v>30</v>
      </c>
      <c r="B31" s="172"/>
      <c r="C31" s="176"/>
      <c r="D31" s="173"/>
      <c r="E31" s="76" t="s">
        <v>58</v>
      </c>
      <c r="F31" s="189"/>
      <c r="G31" s="76" t="s">
        <v>125</v>
      </c>
      <c r="H31" s="76" t="s">
        <v>125</v>
      </c>
      <c r="I31" s="77" t="s">
        <v>60</v>
      </c>
      <c r="J31" s="78">
        <v>15</v>
      </c>
      <c r="K31" s="116">
        <f t="shared" si="0"/>
        <v>0.75</v>
      </c>
      <c r="L31" s="79">
        <v>185000</v>
      </c>
      <c r="M31" s="45" t="s">
        <v>155</v>
      </c>
      <c r="N31" s="127"/>
    </row>
    <row r="32" spans="1:15" ht="126.6" customHeight="1" x14ac:dyDescent="0.4">
      <c r="A32" s="81">
        <v>31</v>
      </c>
      <c r="B32" s="174" t="s">
        <v>69</v>
      </c>
      <c r="C32" s="177">
        <v>43</v>
      </c>
      <c r="D32" s="160" t="s">
        <v>93</v>
      </c>
      <c r="E32" s="82" t="s">
        <v>107</v>
      </c>
      <c r="F32" s="194" t="s">
        <v>165</v>
      </c>
      <c r="G32" s="83" t="s">
        <v>125</v>
      </c>
      <c r="H32" s="83" t="s">
        <v>125</v>
      </c>
      <c r="I32" s="80" t="s">
        <v>62</v>
      </c>
      <c r="J32" s="84">
        <v>1</v>
      </c>
      <c r="K32" s="117">
        <f>J32/43</f>
        <v>2.3255813953488372E-2</v>
      </c>
      <c r="L32" s="85">
        <v>0</v>
      </c>
      <c r="M32" s="50" t="s">
        <v>155</v>
      </c>
      <c r="N32" s="130"/>
    </row>
    <row r="33" spans="1:15" ht="126.6" customHeight="1" x14ac:dyDescent="0.4">
      <c r="A33" s="81">
        <v>32</v>
      </c>
      <c r="B33" s="174"/>
      <c r="C33" s="177"/>
      <c r="D33" s="160"/>
      <c r="E33" s="86" t="s">
        <v>63</v>
      </c>
      <c r="F33" s="195"/>
      <c r="G33" s="86"/>
      <c r="H33" s="83" t="s">
        <v>125</v>
      </c>
      <c r="I33" s="86" t="s">
        <v>77</v>
      </c>
      <c r="J33" s="87">
        <v>3</v>
      </c>
      <c r="K33" s="117">
        <f t="shared" ref="K33:K40" si="1">J33/43</f>
        <v>6.9767441860465115E-2</v>
      </c>
      <c r="L33" s="88">
        <v>300000</v>
      </c>
      <c r="M33" s="51" t="s">
        <v>141</v>
      </c>
      <c r="N33" s="131" t="s">
        <v>142</v>
      </c>
      <c r="O33" s="52"/>
    </row>
    <row r="34" spans="1:15" ht="126.6" customHeight="1" x14ac:dyDescent="0.4">
      <c r="A34" s="81">
        <v>33</v>
      </c>
      <c r="B34" s="174"/>
      <c r="C34" s="177"/>
      <c r="D34" s="160"/>
      <c r="E34" s="82" t="s">
        <v>108</v>
      </c>
      <c r="F34" s="195"/>
      <c r="G34" s="82"/>
      <c r="H34" s="83" t="s">
        <v>125</v>
      </c>
      <c r="I34" s="89" t="s">
        <v>76</v>
      </c>
      <c r="J34" s="84">
        <v>3</v>
      </c>
      <c r="K34" s="117">
        <f t="shared" si="1"/>
        <v>6.9767441860465115E-2</v>
      </c>
      <c r="L34" s="85">
        <v>50000</v>
      </c>
      <c r="M34" s="51" t="s">
        <v>143</v>
      </c>
      <c r="N34" s="132"/>
    </row>
    <row r="35" spans="1:15" ht="126.6" customHeight="1" x14ac:dyDescent="0.4">
      <c r="A35" s="81">
        <v>34</v>
      </c>
      <c r="B35" s="174"/>
      <c r="C35" s="177"/>
      <c r="D35" s="160"/>
      <c r="E35" s="82" t="s">
        <v>109</v>
      </c>
      <c r="F35" s="195"/>
      <c r="G35" s="82"/>
      <c r="H35" s="83" t="s">
        <v>125</v>
      </c>
      <c r="I35" s="81" t="s">
        <v>80</v>
      </c>
      <c r="J35" s="84">
        <v>1</v>
      </c>
      <c r="K35" s="117">
        <f t="shared" si="1"/>
        <v>2.3255813953488372E-2</v>
      </c>
      <c r="L35" s="85">
        <v>100000</v>
      </c>
      <c r="M35" s="51" t="s">
        <v>149</v>
      </c>
      <c r="N35" s="133" t="s">
        <v>150</v>
      </c>
    </row>
    <row r="36" spans="1:15" ht="126.6" customHeight="1" x14ac:dyDescent="0.4">
      <c r="A36" s="81">
        <v>35</v>
      </c>
      <c r="B36" s="174"/>
      <c r="C36" s="177"/>
      <c r="D36" s="160"/>
      <c r="E36" s="82" t="s">
        <v>110</v>
      </c>
      <c r="F36" s="195"/>
      <c r="G36" s="83" t="s">
        <v>125</v>
      </c>
      <c r="H36" s="82"/>
      <c r="I36" s="90" t="s">
        <v>78</v>
      </c>
      <c r="J36" s="84">
        <v>2</v>
      </c>
      <c r="K36" s="117">
        <f t="shared" si="1"/>
        <v>4.6511627906976744E-2</v>
      </c>
      <c r="L36" s="85">
        <v>370000</v>
      </c>
      <c r="M36" s="51" t="s">
        <v>144</v>
      </c>
      <c r="N36" s="133" t="s">
        <v>145</v>
      </c>
    </row>
    <row r="37" spans="1:15" ht="126.6" customHeight="1" x14ac:dyDescent="0.4">
      <c r="A37" s="81">
        <v>36</v>
      </c>
      <c r="B37" s="174"/>
      <c r="C37" s="177"/>
      <c r="D37" s="160"/>
      <c r="E37" s="82" t="s">
        <v>111</v>
      </c>
      <c r="F37" s="195"/>
      <c r="G37" s="82"/>
      <c r="H37" s="83" t="s">
        <v>125</v>
      </c>
      <c r="I37" s="81" t="s">
        <v>79</v>
      </c>
      <c r="J37" s="84">
        <v>11</v>
      </c>
      <c r="K37" s="117">
        <f t="shared" si="1"/>
        <v>0.2558139534883721</v>
      </c>
      <c r="L37" s="85">
        <v>100000</v>
      </c>
      <c r="M37" s="51" t="s">
        <v>146</v>
      </c>
      <c r="N37" s="132" t="s">
        <v>147</v>
      </c>
      <c r="O37" s="145" t="s">
        <v>160</v>
      </c>
    </row>
    <row r="38" spans="1:15" ht="126.6" customHeight="1" x14ac:dyDescent="0.4">
      <c r="A38" s="81">
        <v>37</v>
      </c>
      <c r="B38" s="174"/>
      <c r="C38" s="177"/>
      <c r="D38" s="160"/>
      <c r="E38" s="82" t="s">
        <v>112</v>
      </c>
      <c r="F38" s="195"/>
      <c r="G38" s="83" t="s">
        <v>125</v>
      </c>
      <c r="H38" s="83" t="s">
        <v>125</v>
      </c>
      <c r="I38" s="80" t="s">
        <v>62</v>
      </c>
      <c r="J38" s="84">
        <v>4</v>
      </c>
      <c r="K38" s="117">
        <f t="shared" si="1"/>
        <v>9.3023255813953487E-2</v>
      </c>
      <c r="L38" s="85">
        <v>100000</v>
      </c>
      <c r="M38" s="50" t="s">
        <v>155</v>
      </c>
      <c r="N38" s="130"/>
    </row>
    <row r="39" spans="1:15" ht="126.6" customHeight="1" x14ac:dyDescent="0.4">
      <c r="A39" s="81">
        <v>38</v>
      </c>
      <c r="B39" s="174"/>
      <c r="C39" s="177"/>
      <c r="D39" s="160"/>
      <c r="E39" s="82" t="s">
        <v>64</v>
      </c>
      <c r="F39" s="195"/>
      <c r="G39" s="82"/>
      <c r="H39" s="83" t="s">
        <v>125</v>
      </c>
      <c r="I39" s="80" t="s">
        <v>62</v>
      </c>
      <c r="J39" s="84">
        <v>20</v>
      </c>
      <c r="K39" s="117">
        <f t="shared" si="1"/>
        <v>0.46511627906976744</v>
      </c>
      <c r="L39" s="85">
        <v>7500</v>
      </c>
      <c r="M39" s="50" t="s">
        <v>155</v>
      </c>
      <c r="N39" s="134" t="s">
        <v>148</v>
      </c>
    </row>
    <row r="40" spans="1:15" ht="126.6" customHeight="1" x14ac:dyDescent="0.4">
      <c r="A40" s="81">
        <v>39</v>
      </c>
      <c r="B40" s="174"/>
      <c r="C40" s="177"/>
      <c r="D40" s="160"/>
      <c r="E40" s="82" t="s">
        <v>113</v>
      </c>
      <c r="F40" s="196"/>
      <c r="G40" s="83" t="s">
        <v>125</v>
      </c>
      <c r="H40" s="83" t="s">
        <v>125</v>
      </c>
      <c r="I40" s="80" t="s">
        <v>62</v>
      </c>
      <c r="J40" s="84">
        <v>2</v>
      </c>
      <c r="K40" s="117">
        <f t="shared" si="1"/>
        <v>4.6511627906976744E-2</v>
      </c>
      <c r="L40" s="85">
        <v>350000</v>
      </c>
      <c r="M40" s="50" t="s">
        <v>155</v>
      </c>
      <c r="N40" s="130"/>
    </row>
    <row r="41" spans="1:15" ht="126.6" customHeight="1" x14ac:dyDescent="0.4">
      <c r="A41" s="91">
        <v>40</v>
      </c>
      <c r="B41" s="161" t="s">
        <v>70</v>
      </c>
      <c r="C41" s="178">
        <v>42</v>
      </c>
      <c r="D41" s="162" t="s">
        <v>94</v>
      </c>
      <c r="E41" s="92" t="s">
        <v>65</v>
      </c>
      <c r="F41" s="197" t="s">
        <v>166</v>
      </c>
      <c r="G41" s="93" t="s">
        <v>125</v>
      </c>
      <c r="H41" s="93" t="s">
        <v>125</v>
      </c>
      <c r="I41" s="80" t="s">
        <v>62</v>
      </c>
      <c r="J41" s="94">
        <v>1</v>
      </c>
      <c r="K41" s="118">
        <f>J41/42</f>
        <v>2.3809523809523808E-2</v>
      </c>
      <c r="L41" s="95">
        <v>495000</v>
      </c>
      <c r="M41" s="53" t="s">
        <v>155</v>
      </c>
      <c r="N41" s="135"/>
    </row>
    <row r="42" spans="1:15" ht="126.6" customHeight="1" x14ac:dyDescent="0.4">
      <c r="A42" s="91">
        <v>41</v>
      </c>
      <c r="B42" s="161"/>
      <c r="C42" s="178"/>
      <c r="D42" s="162"/>
      <c r="E42" s="92" t="s">
        <v>66</v>
      </c>
      <c r="F42" s="198"/>
      <c r="G42" s="93" t="s">
        <v>125</v>
      </c>
      <c r="H42" s="92"/>
      <c r="I42" s="91" t="s">
        <v>81</v>
      </c>
      <c r="J42" s="94">
        <v>1</v>
      </c>
      <c r="K42" s="118">
        <f t="shared" ref="K42:K44" si="2">J42/42</f>
        <v>2.3809523809523808E-2</v>
      </c>
      <c r="L42" s="96">
        <v>800000</v>
      </c>
      <c r="M42" s="53" t="s">
        <v>155</v>
      </c>
      <c r="N42" s="135"/>
    </row>
    <row r="43" spans="1:15" ht="126.6" customHeight="1" x14ac:dyDescent="0.4">
      <c r="A43" s="91">
        <v>42</v>
      </c>
      <c r="B43" s="161"/>
      <c r="C43" s="178"/>
      <c r="D43" s="162"/>
      <c r="E43" s="97" t="s">
        <v>67</v>
      </c>
      <c r="F43" s="198"/>
      <c r="G43" s="93" t="s">
        <v>125</v>
      </c>
      <c r="H43" s="97"/>
      <c r="I43" s="91">
        <v>720066</v>
      </c>
      <c r="J43" s="98">
        <v>1</v>
      </c>
      <c r="K43" s="118">
        <f t="shared" si="2"/>
        <v>2.3809523809523808E-2</v>
      </c>
      <c r="L43" s="99">
        <v>5000</v>
      </c>
      <c r="M43" s="54" t="s">
        <v>151</v>
      </c>
      <c r="N43" s="136" t="s">
        <v>152</v>
      </c>
    </row>
    <row r="44" spans="1:15" ht="126.6" customHeight="1" x14ac:dyDescent="0.4">
      <c r="A44" s="91">
        <v>43</v>
      </c>
      <c r="B44" s="161"/>
      <c r="C44" s="178"/>
      <c r="D44" s="162"/>
      <c r="E44" s="92" t="s">
        <v>68</v>
      </c>
      <c r="F44" s="199"/>
      <c r="G44" s="92"/>
      <c r="H44" s="93" t="s">
        <v>125</v>
      </c>
      <c r="I44" s="91" t="s">
        <v>82</v>
      </c>
      <c r="J44" s="94">
        <v>2</v>
      </c>
      <c r="K44" s="118">
        <f t="shared" si="2"/>
        <v>4.7619047619047616E-2</v>
      </c>
      <c r="L44" s="96">
        <v>400000</v>
      </c>
      <c r="M44" s="55" t="s">
        <v>153</v>
      </c>
      <c r="N44" s="136" t="s">
        <v>154</v>
      </c>
    </row>
    <row r="45" spans="1:15" ht="126.6" customHeight="1" x14ac:dyDescent="0.4">
      <c r="A45" s="100">
        <v>44</v>
      </c>
      <c r="B45" s="168" t="s">
        <v>72</v>
      </c>
      <c r="C45" s="179">
        <v>49</v>
      </c>
      <c r="D45" s="169" t="s">
        <v>96</v>
      </c>
      <c r="E45" s="101" t="s">
        <v>101</v>
      </c>
      <c r="F45" s="200" t="s">
        <v>167</v>
      </c>
      <c r="G45" s="101" t="s">
        <v>125</v>
      </c>
      <c r="H45" s="101" t="s">
        <v>125</v>
      </c>
      <c r="I45" s="80" t="s">
        <v>62</v>
      </c>
      <c r="J45" s="102">
        <v>3</v>
      </c>
      <c r="K45" s="119">
        <f>J45/49</f>
        <v>6.1224489795918366E-2</v>
      </c>
      <c r="L45" s="103">
        <v>20000</v>
      </c>
      <c r="M45" s="56" t="s">
        <v>155</v>
      </c>
      <c r="N45" s="137"/>
    </row>
    <row r="46" spans="1:15" ht="126.6" customHeight="1" x14ac:dyDescent="0.4">
      <c r="A46" s="100">
        <v>45</v>
      </c>
      <c r="B46" s="168"/>
      <c r="C46" s="179"/>
      <c r="D46" s="169"/>
      <c r="E46" s="101" t="s">
        <v>100</v>
      </c>
      <c r="F46" s="201"/>
      <c r="G46" s="101"/>
      <c r="H46" s="101" t="s">
        <v>125</v>
      </c>
      <c r="I46" s="100" t="s">
        <v>83</v>
      </c>
      <c r="J46" s="102">
        <v>21</v>
      </c>
      <c r="K46" s="119">
        <f t="shared" ref="K46:K51" si="3">J46/49</f>
        <v>0.42857142857142855</v>
      </c>
      <c r="L46" s="103">
        <v>400000</v>
      </c>
      <c r="M46" s="56" t="s">
        <v>155</v>
      </c>
      <c r="N46" s="137"/>
    </row>
    <row r="47" spans="1:15" ht="126.6" customHeight="1" x14ac:dyDescent="0.4">
      <c r="A47" s="100">
        <v>46</v>
      </c>
      <c r="B47" s="168"/>
      <c r="C47" s="179"/>
      <c r="D47" s="169"/>
      <c r="E47" s="101" t="s">
        <v>114</v>
      </c>
      <c r="F47" s="201"/>
      <c r="G47" s="101"/>
      <c r="H47" s="101" t="s">
        <v>125</v>
      </c>
      <c r="I47" s="80" t="s">
        <v>62</v>
      </c>
      <c r="J47" s="102">
        <v>4</v>
      </c>
      <c r="K47" s="119">
        <f t="shared" si="3"/>
        <v>8.1632653061224483E-2</v>
      </c>
      <c r="L47" s="103">
        <v>75000</v>
      </c>
      <c r="M47" s="56" t="s">
        <v>155</v>
      </c>
      <c r="N47" s="138" t="s">
        <v>156</v>
      </c>
    </row>
    <row r="48" spans="1:15" ht="126.6" customHeight="1" x14ac:dyDescent="0.4">
      <c r="A48" s="100">
        <v>47</v>
      </c>
      <c r="B48" s="168"/>
      <c r="C48" s="179"/>
      <c r="D48" s="169"/>
      <c r="E48" s="101" t="s">
        <v>102</v>
      </c>
      <c r="F48" s="201"/>
      <c r="G48" s="101" t="s">
        <v>125</v>
      </c>
      <c r="H48" s="101" t="s">
        <v>125</v>
      </c>
      <c r="I48" s="80" t="s">
        <v>62</v>
      </c>
      <c r="J48" s="102">
        <v>1</v>
      </c>
      <c r="K48" s="119">
        <f t="shared" si="3"/>
        <v>2.0408163265306121E-2</v>
      </c>
      <c r="L48" s="103">
        <v>13000</v>
      </c>
      <c r="M48" s="56" t="s">
        <v>155</v>
      </c>
      <c r="N48" s="137"/>
    </row>
    <row r="49" spans="1:14" ht="126.6" customHeight="1" x14ac:dyDescent="0.4">
      <c r="A49" s="100">
        <v>48</v>
      </c>
      <c r="B49" s="168"/>
      <c r="C49" s="179"/>
      <c r="D49" s="169"/>
      <c r="E49" s="101" t="s">
        <v>71</v>
      </c>
      <c r="F49" s="201"/>
      <c r="G49" s="101"/>
      <c r="H49" s="101"/>
      <c r="I49" s="80" t="s">
        <v>62</v>
      </c>
      <c r="J49" s="102">
        <v>11</v>
      </c>
      <c r="K49" s="119">
        <f t="shared" si="3"/>
        <v>0.22448979591836735</v>
      </c>
      <c r="L49" s="103">
        <v>350000</v>
      </c>
      <c r="M49" s="56" t="s">
        <v>155</v>
      </c>
      <c r="N49" s="137"/>
    </row>
    <row r="50" spans="1:14" ht="126.6" customHeight="1" x14ac:dyDescent="0.4">
      <c r="A50" s="100">
        <v>49</v>
      </c>
      <c r="B50" s="168"/>
      <c r="C50" s="179"/>
      <c r="D50" s="169"/>
      <c r="E50" s="101" t="s">
        <v>103</v>
      </c>
      <c r="F50" s="201"/>
      <c r="G50" s="101" t="s">
        <v>125</v>
      </c>
      <c r="H50" s="101" t="s">
        <v>125</v>
      </c>
      <c r="I50" s="80" t="s">
        <v>62</v>
      </c>
      <c r="J50" s="102">
        <v>1</v>
      </c>
      <c r="K50" s="119">
        <f t="shared" si="3"/>
        <v>2.0408163265306121E-2</v>
      </c>
      <c r="L50" s="103">
        <v>440000</v>
      </c>
      <c r="M50" s="56" t="s">
        <v>155</v>
      </c>
      <c r="N50" s="137"/>
    </row>
    <row r="51" spans="1:14" ht="126.6" customHeight="1" x14ac:dyDescent="0.4">
      <c r="A51" s="100">
        <v>50</v>
      </c>
      <c r="B51" s="168"/>
      <c r="C51" s="179"/>
      <c r="D51" s="169"/>
      <c r="E51" s="101" t="s">
        <v>104</v>
      </c>
      <c r="F51" s="202"/>
      <c r="G51" s="101" t="s">
        <v>125</v>
      </c>
      <c r="H51" s="101" t="s">
        <v>125</v>
      </c>
      <c r="I51" s="80" t="s">
        <v>62</v>
      </c>
      <c r="J51" s="102">
        <v>1</v>
      </c>
      <c r="K51" s="119">
        <f t="shared" si="3"/>
        <v>2.0408163265306121E-2</v>
      </c>
      <c r="L51" s="103">
        <v>15000</v>
      </c>
      <c r="M51" s="56" t="s">
        <v>155</v>
      </c>
      <c r="N51" s="137"/>
    </row>
    <row r="52" spans="1:14" ht="126.6" customHeight="1" x14ac:dyDescent="0.4">
      <c r="A52" s="104">
        <v>51</v>
      </c>
      <c r="B52" s="170" t="s">
        <v>73</v>
      </c>
      <c r="C52" s="163">
        <v>21</v>
      </c>
      <c r="D52" s="171" t="s">
        <v>95</v>
      </c>
      <c r="E52" s="105" t="s">
        <v>85</v>
      </c>
      <c r="F52" s="203" t="s">
        <v>168</v>
      </c>
      <c r="G52" s="105" t="s">
        <v>125</v>
      </c>
      <c r="H52" s="105"/>
      <c r="I52" s="80" t="s">
        <v>62</v>
      </c>
      <c r="J52" s="106">
        <v>14</v>
      </c>
      <c r="K52" s="120">
        <f>J52/21</f>
        <v>0.66666666666666663</v>
      </c>
      <c r="L52" s="107">
        <v>300000</v>
      </c>
      <c r="M52" s="49" t="s">
        <v>132</v>
      </c>
      <c r="N52" s="139" t="s">
        <v>134</v>
      </c>
    </row>
    <row r="53" spans="1:14" ht="126.6" customHeight="1" x14ac:dyDescent="0.4">
      <c r="A53" s="104">
        <v>52</v>
      </c>
      <c r="B53" s="170"/>
      <c r="C53" s="163"/>
      <c r="D53" s="171"/>
      <c r="E53" s="105" t="s">
        <v>115</v>
      </c>
      <c r="F53" s="204"/>
      <c r="G53" s="105"/>
      <c r="H53" s="105" t="s">
        <v>125</v>
      </c>
      <c r="I53" s="80" t="s">
        <v>62</v>
      </c>
      <c r="J53" s="106">
        <v>2</v>
      </c>
      <c r="K53" s="120">
        <f t="shared" ref="K53:K55" si="4">J53/21</f>
        <v>9.5238095238095233E-2</v>
      </c>
      <c r="L53" s="107">
        <v>80000</v>
      </c>
      <c r="M53" s="49" t="s">
        <v>133</v>
      </c>
      <c r="N53" s="139" t="s">
        <v>135</v>
      </c>
    </row>
    <row r="54" spans="1:14" ht="126.6" customHeight="1" x14ac:dyDescent="0.4">
      <c r="A54" s="104">
        <v>53</v>
      </c>
      <c r="B54" s="170"/>
      <c r="C54" s="163"/>
      <c r="D54" s="171"/>
      <c r="E54" s="105" t="s">
        <v>74</v>
      </c>
      <c r="F54" s="204"/>
      <c r="G54" s="105" t="s">
        <v>125</v>
      </c>
      <c r="H54" s="105" t="s">
        <v>125</v>
      </c>
      <c r="I54" s="80" t="s">
        <v>62</v>
      </c>
      <c r="J54" s="106">
        <v>3</v>
      </c>
      <c r="K54" s="120">
        <f t="shared" si="4"/>
        <v>0.14285714285714285</v>
      </c>
      <c r="L54" s="107">
        <v>50000</v>
      </c>
      <c r="M54" s="48" t="s">
        <v>155</v>
      </c>
      <c r="N54" s="140"/>
    </row>
    <row r="55" spans="1:14" ht="126.6" customHeight="1" x14ac:dyDescent="0.4">
      <c r="A55" s="104">
        <v>54</v>
      </c>
      <c r="B55" s="170"/>
      <c r="C55" s="163"/>
      <c r="D55" s="171"/>
      <c r="E55" s="105" t="s">
        <v>84</v>
      </c>
      <c r="F55" s="205"/>
      <c r="G55" s="105" t="s">
        <v>125</v>
      </c>
      <c r="H55" s="105" t="s">
        <v>125</v>
      </c>
      <c r="I55" s="104" t="s">
        <v>75</v>
      </c>
      <c r="J55" s="106">
        <v>10</v>
      </c>
      <c r="K55" s="120">
        <f t="shared" si="4"/>
        <v>0.47619047619047616</v>
      </c>
      <c r="L55" s="107">
        <v>300000</v>
      </c>
      <c r="M55" s="57" t="s">
        <v>136</v>
      </c>
      <c r="N55" s="139" t="s">
        <v>137</v>
      </c>
    </row>
    <row r="56" spans="1:14" ht="126.6" customHeight="1" x14ac:dyDescent="0.4">
      <c r="A56" s="108">
        <v>55</v>
      </c>
      <c r="B56" s="109" t="s">
        <v>97</v>
      </c>
      <c r="C56" s="110">
        <v>13</v>
      </c>
      <c r="D56" s="111" t="s">
        <v>98</v>
      </c>
      <c r="E56" s="112" t="s">
        <v>121</v>
      </c>
      <c r="F56" s="193" t="s">
        <v>168</v>
      </c>
      <c r="G56" s="112" t="s">
        <v>125</v>
      </c>
      <c r="H56" s="112" t="s">
        <v>125</v>
      </c>
      <c r="I56" s="80" t="s">
        <v>62</v>
      </c>
      <c r="J56" s="110">
        <v>1</v>
      </c>
      <c r="K56" s="121">
        <f>J56/13</f>
        <v>7.6923076923076927E-2</v>
      </c>
      <c r="L56" s="110">
        <v>750000</v>
      </c>
      <c r="M56" s="58" t="s">
        <v>155</v>
      </c>
      <c r="N56" s="141"/>
    </row>
  </sheetData>
  <mergeCells count="36">
    <mergeCell ref="F45:F51"/>
    <mergeCell ref="F52:F55"/>
    <mergeCell ref="F2:F20"/>
    <mergeCell ref="F21:F25"/>
    <mergeCell ref="F26:F31"/>
    <mergeCell ref="F32:F40"/>
    <mergeCell ref="F41:F44"/>
    <mergeCell ref="C32:C40"/>
    <mergeCell ref="C41:C44"/>
    <mergeCell ref="C45:C51"/>
    <mergeCell ref="C2:C11"/>
    <mergeCell ref="C12:C15"/>
    <mergeCell ref="C16:C18"/>
    <mergeCell ref="C19:C20"/>
    <mergeCell ref="C21:C22"/>
    <mergeCell ref="B2:B11"/>
    <mergeCell ref="D2:D20"/>
    <mergeCell ref="B12:B15"/>
    <mergeCell ref="B16:B18"/>
    <mergeCell ref="B19:B20"/>
    <mergeCell ref="D32:D40"/>
    <mergeCell ref="B41:B44"/>
    <mergeCell ref="D41:D44"/>
    <mergeCell ref="C52:C55"/>
    <mergeCell ref="B21:B22"/>
    <mergeCell ref="D21:D25"/>
    <mergeCell ref="B23:B25"/>
    <mergeCell ref="B45:B51"/>
    <mergeCell ref="D45:D51"/>
    <mergeCell ref="B52:B55"/>
    <mergeCell ref="D52:D55"/>
    <mergeCell ref="B26:B31"/>
    <mergeCell ref="D26:D31"/>
    <mergeCell ref="B32:B40"/>
    <mergeCell ref="C23:C25"/>
    <mergeCell ref="C26:C31"/>
  </mergeCells>
  <phoneticPr fontId="3" type="noConversion"/>
  <conditionalFormatting sqref="C2 C12 C16 C19 C21 C23 C26 C32 C41 C45 C52 C56">
    <cfRule type="dataBar" priority="1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{2741A6E6-5E71-4551-9A90-09F21FF823F5}</x14:id>
        </ext>
      </extLst>
    </cfRule>
  </conditionalFormatting>
  <conditionalFormatting sqref="J2:J56">
    <cfRule type="dataBar" priority="1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{FD1DEC24-7D2E-4C4D-81EC-55E4F3AA4506}</x14:id>
        </ext>
      </extLst>
    </cfRule>
  </conditionalFormatting>
  <conditionalFormatting sqref="K2:K56">
    <cfRule type="dataBar" priority="1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{E6E858D9-4D33-4256-AA35-3260A8ED539D}</x14:id>
        </ext>
      </extLst>
    </cfRule>
  </conditionalFormatting>
  <conditionalFormatting sqref="L2:L11">
    <cfRule type="dataBar" priority="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{CFD7AA4E-3C61-4292-9365-37556DE5069C}</x14:id>
        </ext>
      </extLst>
    </cfRule>
  </conditionalFormatting>
  <conditionalFormatting sqref="L2:L56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{6938D34C-9894-4C89-8F7C-89E4958285EF}</x14:id>
        </ext>
      </extLst>
    </cfRule>
  </conditionalFormatting>
  <conditionalFormatting sqref="L12:L15">
    <cfRule type="dataBar" priority="1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{73613515-EDEF-4181-BA71-3A8D1B25F535}</x14:id>
        </ext>
      </extLst>
    </cfRule>
  </conditionalFormatting>
  <conditionalFormatting sqref="L16:L18">
    <cfRule type="dataBar" priority="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{43595161-E44C-4330-9D57-B87EC0134991}</x14:id>
        </ext>
      </extLst>
    </cfRule>
  </conditionalFormatting>
  <conditionalFormatting sqref="L19:L20">
    <cfRule type="dataBar" priority="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{2BF7B3D2-2703-4FCA-9741-7C09276C0DD0}</x14:id>
        </ext>
      </extLst>
    </cfRule>
  </conditionalFormatting>
  <conditionalFormatting sqref="L21:L22">
    <cfRule type="dataBar" priority="1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{BC7513C9-B614-437B-AB1C-5A2EF836285C}</x14:id>
        </ext>
      </extLst>
    </cfRule>
  </conditionalFormatting>
  <conditionalFormatting sqref="L24">
    <cfRule type="dataBar" priority="1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{B63C81CD-98B4-4B3A-9367-E3DD6A4DFAFD}</x14:id>
        </ext>
      </extLst>
    </cfRule>
  </conditionalFormatting>
  <conditionalFormatting sqref="L25">
    <cfRule type="dataBar" priority="1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{C42D671B-1613-46E3-A179-AA06283607CB}</x14:id>
        </ext>
      </extLst>
    </cfRule>
  </conditionalFormatting>
  <conditionalFormatting sqref="L26:L31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{28AED577-ED43-40B4-B09F-69AD35A6A916}</x14:id>
        </ext>
      </extLst>
    </cfRule>
  </conditionalFormatting>
  <conditionalFormatting sqref="L32:L40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{D6031196-CAA5-4AA2-B02A-523087F852CB}</x14:id>
        </ext>
      </extLst>
    </cfRule>
  </conditionalFormatting>
  <conditionalFormatting sqref="L41:L44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{6FBF8D75-0228-44AD-A487-A640A8983B59}</x14:id>
        </ext>
      </extLst>
    </cfRule>
  </conditionalFormatting>
  <conditionalFormatting sqref="L45:L51">
    <cfRule type="dataBar" priority="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{63359201-7D47-4E97-8F24-EDD231532CED}</x14:id>
        </ext>
      </extLst>
    </cfRule>
  </conditionalFormatting>
  <conditionalFormatting sqref="L52:L55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{199225FE-D27C-4EFF-9BC5-423EF0DE6FAF}</x14:id>
        </ext>
      </extLst>
    </cfRule>
  </conditionalFormatting>
  <hyperlinks>
    <hyperlink ref="M15" r:id="rId1"/>
    <hyperlink ref="M21" r:id="rId2" display="https://www.ebay.com/itm/115853289693?_skw=7inch+TFT+LCD+%28TTL%29+800x+480+%EC%B9%BC%EB%9D%BC+LCD+%EB%B0%8F+Touch+Screen&amp;itmmeta=01JZMHJ7FDK6RB576N8G1SF8Q7&amp;hash=item1af964e8dd:g:baYAAOSwWDJkp4V7&amp;itmprp=enc%3AAQAKAAABEFkggFvd1GGDu0w3yXCmi1d7p5ktGdJvdmX7sv0lLu4Iozem67t5J0zN6pUNP4AgxhG0AQ%2Fh00AXlJzLFoXadNtyYoRfbk2ZCOgLDDxNKXVZpnh5pp6iUKVD%2Ft4XojpgXc2qp0Gxdt33CPetwVBJAe%2FbH%2FfSOYeCgvjics8bcizUqdOLnt%2BR2KKC%2Bs5ErxLojhN0tZuZ3NKKJjkJaJgmf4LxlRsCzVHh7DQkYDpC7gQVlKFyCNohLQqCc%2FaUsMtLC65fNctaQhZHbS1yj3aOd3fE%2FVWzCq02%2B%2BzCHst0QYl2CjVpN%2BLHg9bkcPnTa0TjHxblk7ijAIyu82NkftT8yXMIRnQiLym9mJCNw5Jhs5NY%7Ctkp%3ABFBM7PfIkf1l"/>
    <hyperlink ref="N10" r:id="rId3" display="http://www.kosmodrom.com.ua/el.php?name=BGB240128-02B-LW-FPTWD                     "/>
    <hyperlink ref="M53" r:id="rId4"/>
    <hyperlink ref="M52" r:id="rId5"/>
    <hyperlink ref="M36" r:id="rId6"/>
    <hyperlink ref="M33" r:id="rId7"/>
    <hyperlink ref="M34" r:id="rId8" display="https://store.boschrexroth.com/ko/kr/p/shaft-support-block-r105602500"/>
    <hyperlink ref="M30" r:id="rId9" display="https://ko.aliexpress.com/i/1005001289895412.html"/>
    <hyperlink ref="M37" r:id="rId10"/>
    <hyperlink ref="N37" r:id="rId11"/>
    <hyperlink ref="M35" r:id="rId12"/>
    <hyperlink ref="M43" r:id="rId13"/>
    <hyperlink ref="M44" r:id="rId14"/>
    <hyperlink ref="M5" r:id="rId15"/>
    <hyperlink ref="M6" r:id="rId16"/>
  </hyperlinks>
  <pageMargins left="0.7" right="0.7" top="0.75" bottom="0.75" header="0.3" footer="0.3"/>
  <drawing r:id="rId17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741A6E6-5E71-4551-9A90-09F21FF823F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C2 C12 C16 C19 C21 C23 C26 C32 C41 C45 C52 C56</xm:sqref>
        </x14:conditionalFormatting>
        <x14:conditionalFormatting xmlns:xm="http://schemas.microsoft.com/office/excel/2006/main">
          <x14:cfRule type="dataBar" id="{FD1DEC24-7D2E-4C4D-81EC-55E4F3AA450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J2:J56</xm:sqref>
        </x14:conditionalFormatting>
        <x14:conditionalFormatting xmlns:xm="http://schemas.microsoft.com/office/excel/2006/main">
          <x14:cfRule type="dataBar" id="{E6E858D9-4D33-4256-AA35-3260A8ED539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K2:K56</xm:sqref>
        </x14:conditionalFormatting>
        <x14:conditionalFormatting xmlns:xm="http://schemas.microsoft.com/office/excel/2006/main">
          <x14:cfRule type="dataBar" id="{CFD7AA4E-3C61-4292-9365-37556DE5069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L2:L11</xm:sqref>
        </x14:conditionalFormatting>
        <x14:conditionalFormatting xmlns:xm="http://schemas.microsoft.com/office/excel/2006/main">
          <x14:cfRule type="dataBar" id="{6938D34C-9894-4C89-8F7C-89E4958285E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L2:L56</xm:sqref>
        </x14:conditionalFormatting>
        <x14:conditionalFormatting xmlns:xm="http://schemas.microsoft.com/office/excel/2006/main">
          <x14:cfRule type="dataBar" id="{73613515-EDEF-4181-BA71-3A8D1B25F53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L12:L15</xm:sqref>
        </x14:conditionalFormatting>
        <x14:conditionalFormatting xmlns:xm="http://schemas.microsoft.com/office/excel/2006/main">
          <x14:cfRule type="dataBar" id="{43595161-E44C-4330-9D57-B87EC013499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L16:L18</xm:sqref>
        </x14:conditionalFormatting>
        <x14:conditionalFormatting xmlns:xm="http://schemas.microsoft.com/office/excel/2006/main">
          <x14:cfRule type="dataBar" id="{2BF7B3D2-2703-4FCA-9741-7C09276C0DD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L19:L20</xm:sqref>
        </x14:conditionalFormatting>
        <x14:conditionalFormatting xmlns:xm="http://schemas.microsoft.com/office/excel/2006/main">
          <x14:cfRule type="dataBar" id="{BC7513C9-B614-437B-AB1C-5A2EF836285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L21:L22</xm:sqref>
        </x14:conditionalFormatting>
        <x14:conditionalFormatting xmlns:xm="http://schemas.microsoft.com/office/excel/2006/main">
          <x14:cfRule type="dataBar" id="{B63C81CD-98B4-4B3A-9367-E3DD6A4DFAF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L24</xm:sqref>
        </x14:conditionalFormatting>
        <x14:conditionalFormatting xmlns:xm="http://schemas.microsoft.com/office/excel/2006/main">
          <x14:cfRule type="dataBar" id="{C42D671B-1613-46E3-A179-AA06283607C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L25</xm:sqref>
        </x14:conditionalFormatting>
        <x14:conditionalFormatting xmlns:xm="http://schemas.microsoft.com/office/excel/2006/main">
          <x14:cfRule type="dataBar" id="{28AED577-ED43-40B4-B09F-69AD35A6A91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L26:L31</xm:sqref>
        </x14:conditionalFormatting>
        <x14:conditionalFormatting xmlns:xm="http://schemas.microsoft.com/office/excel/2006/main">
          <x14:cfRule type="dataBar" id="{D6031196-CAA5-4AA2-B02A-523087F852C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L32:L40</xm:sqref>
        </x14:conditionalFormatting>
        <x14:conditionalFormatting xmlns:xm="http://schemas.microsoft.com/office/excel/2006/main">
          <x14:cfRule type="dataBar" id="{6FBF8D75-0228-44AD-A487-A640A8983B5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L41:L44</xm:sqref>
        </x14:conditionalFormatting>
        <x14:conditionalFormatting xmlns:xm="http://schemas.microsoft.com/office/excel/2006/main">
          <x14:cfRule type="dataBar" id="{63359201-7D47-4E97-8F24-EDD231532CE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L45:L51</xm:sqref>
        </x14:conditionalFormatting>
        <x14:conditionalFormatting xmlns:xm="http://schemas.microsoft.com/office/excel/2006/main">
          <x14:cfRule type="dataBar" id="{199225FE-D27C-4EFF-9BC5-423EF0DE6FA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L52:L55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기본정보</vt:lpstr>
      <vt:lpstr>상세정보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2025-08-21T01:18:22Z</dcterms:created>
  <dcterms:modified xsi:type="dcterms:W3CDTF">2025-08-21T08:45:53Z</dcterms:modified>
</cp:coreProperties>
</file>